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怡怜109.2.17\105.0224學務處~107.3月\學務處勞保加保.退保1050328\各單位資料\110年計算表單--110年保費計算\網頁檔案\"/>
    </mc:Choice>
  </mc:AlternateContent>
  <bookViews>
    <workbookView xWindow="0" yWindow="0" windowWidth="25200" windowHeight="10410" tabRatio="717"/>
  </bookViews>
  <sheets>
    <sheet name="01-工讀登錄【上傳資料用】" sheetId="4" r:id="rId1"/>
    <sheet name="試算【查詢-個人版】" sheetId="9" r:id="rId2"/>
    <sheet name="試算【日保及月保比較】" sheetId="7" r:id="rId3"/>
    <sheet name="日曆" sheetId="8" r:id="rId4"/>
  </sheets>
  <externalReferences>
    <externalReference r:id="rId5"/>
    <externalReference r:id="rId6"/>
    <externalReference r:id="rId7"/>
  </externalReferences>
  <definedNames>
    <definedName name="_xlnm._FilterDatabase" localSheetId="0" hidden="1">'01-工讀登錄【上傳資料用】'!$A$2:$Z$500</definedName>
    <definedName name="_xlnm._FilterDatabase" localSheetId="3" hidden="1">日曆!$A$1:$E$1</definedName>
  </definedNames>
  <calcPr calcId="162913"/>
</workbook>
</file>

<file path=xl/calcChain.xml><?xml version="1.0" encoding="utf-8"?>
<calcChain xmlns="http://schemas.openxmlformats.org/spreadsheetml/2006/main">
  <c r="L13" i="4" l="1"/>
  <c r="E6" i="7" l="1"/>
  <c r="L3" i="4"/>
  <c r="L4" i="4"/>
  <c r="L5" i="4"/>
  <c r="L6" i="4"/>
  <c r="L7" i="4"/>
  <c r="L8" i="4"/>
  <c r="L9" i="4"/>
  <c r="L10" i="4"/>
  <c r="L11" i="4"/>
  <c r="L12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Q3" i="4" l="1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Q231" i="4"/>
  <c r="Q232" i="4"/>
  <c r="Q233" i="4"/>
  <c r="Q234" i="4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51" i="4"/>
  <c r="Q252" i="4"/>
  <c r="Q253" i="4"/>
  <c r="Q254" i="4"/>
  <c r="Q255" i="4"/>
  <c r="Q256" i="4"/>
  <c r="Q257" i="4"/>
  <c r="Q258" i="4"/>
  <c r="Q259" i="4"/>
  <c r="Q260" i="4"/>
  <c r="Q261" i="4"/>
  <c r="Q262" i="4"/>
  <c r="Q263" i="4"/>
  <c r="Q264" i="4"/>
  <c r="Q265" i="4"/>
  <c r="Q266" i="4"/>
  <c r="Q267" i="4"/>
  <c r="Q268" i="4"/>
  <c r="Q269" i="4"/>
  <c r="Q270" i="4"/>
  <c r="Q271" i="4"/>
  <c r="Q272" i="4"/>
  <c r="Q273" i="4"/>
  <c r="Q274" i="4"/>
  <c r="Q275" i="4"/>
  <c r="Q276" i="4"/>
  <c r="Q277" i="4"/>
  <c r="Q278" i="4"/>
  <c r="Q279" i="4"/>
  <c r="Q280" i="4"/>
  <c r="Q281" i="4"/>
  <c r="Q282" i="4"/>
  <c r="Q283" i="4"/>
  <c r="Q284" i="4"/>
  <c r="Q285" i="4"/>
  <c r="Q286" i="4"/>
  <c r="Q287" i="4"/>
  <c r="Q288" i="4"/>
  <c r="Q289" i="4"/>
  <c r="Q290" i="4"/>
  <c r="Q291" i="4"/>
  <c r="Q292" i="4"/>
  <c r="Q293" i="4"/>
  <c r="Q294" i="4"/>
  <c r="Q295" i="4"/>
  <c r="Q296" i="4"/>
  <c r="Q297" i="4"/>
  <c r="Q298" i="4"/>
  <c r="Q299" i="4"/>
  <c r="Q300" i="4"/>
  <c r="Q301" i="4"/>
  <c r="Q302" i="4"/>
  <c r="Q303" i="4"/>
  <c r="Q304" i="4"/>
  <c r="Q305" i="4"/>
  <c r="Q306" i="4"/>
  <c r="Q307" i="4"/>
  <c r="Q308" i="4"/>
  <c r="Q309" i="4"/>
  <c r="Q310" i="4"/>
  <c r="Q311" i="4"/>
  <c r="Q312" i="4"/>
  <c r="Q313" i="4"/>
  <c r="Q314" i="4"/>
  <c r="Q315" i="4"/>
  <c r="Q316" i="4"/>
  <c r="Q317" i="4"/>
  <c r="Q318" i="4"/>
  <c r="Q319" i="4"/>
  <c r="Q320" i="4"/>
  <c r="Q321" i="4"/>
  <c r="Q322" i="4"/>
  <c r="Q323" i="4"/>
  <c r="Q324" i="4"/>
  <c r="Q325" i="4"/>
  <c r="Q326" i="4"/>
  <c r="Q327" i="4"/>
  <c r="Q328" i="4"/>
  <c r="Q329" i="4"/>
  <c r="Q330" i="4"/>
  <c r="Q331" i="4"/>
  <c r="Q332" i="4"/>
  <c r="Q333" i="4"/>
  <c r="Q334" i="4"/>
  <c r="Q335" i="4"/>
  <c r="Q336" i="4"/>
  <c r="Q337" i="4"/>
  <c r="Q338" i="4"/>
  <c r="Q339" i="4"/>
  <c r="Q340" i="4"/>
  <c r="Q341" i="4"/>
  <c r="Q342" i="4"/>
  <c r="Q343" i="4"/>
  <c r="Q344" i="4"/>
  <c r="Q345" i="4"/>
  <c r="Q346" i="4"/>
  <c r="Q347" i="4"/>
  <c r="Q348" i="4"/>
  <c r="Q349" i="4"/>
  <c r="Q350" i="4"/>
  <c r="Q351" i="4"/>
  <c r="Q352" i="4"/>
  <c r="Q353" i="4"/>
  <c r="Q354" i="4"/>
  <c r="Q355" i="4"/>
  <c r="Q356" i="4"/>
  <c r="Q357" i="4"/>
  <c r="Q358" i="4"/>
  <c r="Q359" i="4"/>
  <c r="Q360" i="4"/>
  <c r="Q361" i="4"/>
  <c r="Q362" i="4"/>
  <c r="Q363" i="4"/>
  <c r="Q364" i="4"/>
  <c r="Q365" i="4"/>
  <c r="Q366" i="4"/>
  <c r="Q367" i="4"/>
  <c r="Q368" i="4"/>
  <c r="Q369" i="4"/>
  <c r="Q370" i="4"/>
  <c r="Q371" i="4"/>
  <c r="Q372" i="4"/>
  <c r="Q373" i="4"/>
  <c r="Q374" i="4"/>
  <c r="Q375" i="4"/>
  <c r="Q376" i="4"/>
  <c r="Q377" i="4"/>
  <c r="Q378" i="4"/>
  <c r="Q379" i="4"/>
  <c r="Q380" i="4"/>
  <c r="Q381" i="4"/>
  <c r="Q382" i="4"/>
  <c r="Q383" i="4"/>
  <c r="Q384" i="4"/>
  <c r="Q385" i="4"/>
  <c r="Q386" i="4"/>
  <c r="Q387" i="4"/>
  <c r="Q388" i="4"/>
  <c r="Q389" i="4"/>
  <c r="Q390" i="4"/>
  <c r="Q391" i="4"/>
  <c r="Q392" i="4"/>
  <c r="Q393" i="4"/>
  <c r="Q394" i="4"/>
  <c r="Q395" i="4"/>
  <c r="Q396" i="4"/>
  <c r="Q397" i="4"/>
  <c r="Q398" i="4"/>
  <c r="Q399" i="4"/>
  <c r="Q400" i="4"/>
  <c r="Q401" i="4"/>
  <c r="Q402" i="4"/>
  <c r="Q403" i="4"/>
  <c r="Q404" i="4"/>
  <c r="Q405" i="4"/>
  <c r="Q406" i="4"/>
  <c r="Q407" i="4"/>
  <c r="Q408" i="4"/>
  <c r="Q409" i="4"/>
  <c r="Q410" i="4"/>
  <c r="Q411" i="4"/>
  <c r="Q412" i="4"/>
  <c r="Q413" i="4"/>
  <c r="Q414" i="4"/>
  <c r="Q415" i="4"/>
  <c r="Q416" i="4"/>
  <c r="Q417" i="4"/>
  <c r="Q418" i="4"/>
  <c r="Q419" i="4"/>
  <c r="Q420" i="4"/>
  <c r="Q421" i="4"/>
  <c r="Q422" i="4"/>
  <c r="Q423" i="4"/>
  <c r="Q424" i="4"/>
  <c r="Q425" i="4"/>
  <c r="Q426" i="4"/>
  <c r="Q427" i="4"/>
  <c r="Q428" i="4"/>
  <c r="Q429" i="4"/>
  <c r="Q430" i="4"/>
  <c r="Q431" i="4"/>
  <c r="Q432" i="4"/>
  <c r="Q433" i="4"/>
  <c r="Q434" i="4"/>
  <c r="Q435" i="4"/>
  <c r="Q436" i="4"/>
  <c r="Q437" i="4"/>
  <c r="Q438" i="4"/>
  <c r="Q439" i="4"/>
  <c r="Q440" i="4"/>
  <c r="Q441" i="4"/>
  <c r="Q442" i="4"/>
  <c r="Q443" i="4"/>
  <c r="Q444" i="4"/>
  <c r="Q445" i="4"/>
  <c r="Q446" i="4"/>
  <c r="Q447" i="4"/>
  <c r="Q448" i="4"/>
  <c r="Q449" i="4"/>
  <c r="Q450" i="4"/>
  <c r="Q451" i="4"/>
  <c r="Q452" i="4"/>
  <c r="Q453" i="4"/>
  <c r="Q454" i="4"/>
  <c r="Q455" i="4"/>
  <c r="Q456" i="4"/>
  <c r="Q457" i="4"/>
  <c r="Q458" i="4"/>
  <c r="Q459" i="4"/>
  <c r="Q460" i="4"/>
  <c r="Q461" i="4"/>
  <c r="Q462" i="4"/>
  <c r="Q463" i="4"/>
  <c r="Q464" i="4"/>
  <c r="Q465" i="4"/>
  <c r="Q466" i="4"/>
  <c r="Q467" i="4"/>
  <c r="Q468" i="4"/>
  <c r="Q469" i="4"/>
  <c r="Q470" i="4"/>
  <c r="Q471" i="4"/>
  <c r="Q472" i="4"/>
  <c r="Q473" i="4"/>
  <c r="Q474" i="4"/>
  <c r="Q475" i="4"/>
  <c r="Q476" i="4"/>
  <c r="Q477" i="4"/>
  <c r="Q478" i="4"/>
  <c r="Q479" i="4"/>
  <c r="Q480" i="4"/>
  <c r="Q481" i="4"/>
  <c r="Q482" i="4"/>
  <c r="Q483" i="4"/>
  <c r="Q484" i="4"/>
  <c r="Q485" i="4"/>
  <c r="Q486" i="4"/>
  <c r="Q487" i="4"/>
  <c r="Q488" i="4"/>
  <c r="Q489" i="4"/>
  <c r="Q490" i="4"/>
  <c r="Q491" i="4"/>
  <c r="Q492" i="4"/>
  <c r="Q493" i="4"/>
  <c r="Q494" i="4"/>
  <c r="Q495" i="4"/>
  <c r="Q496" i="4"/>
  <c r="Q497" i="4"/>
  <c r="Q498" i="4"/>
  <c r="Q499" i="4"/>
  <c r="Q500" i="4"/>
  <c r="Q501" i="4"/>
  <c r="Q502" i="4"/>
  <c r="V3" i="4" l="1"/>
  <c r="V4" i="4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V112" i="4"/>
  <c r="V113" i="4"/>
  <c r="V114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0" i="4"/>
  <c r="V131" i="4"/>
  <c r="V132" i="4"/>
  <c r="V133" i="4"/>
  <c r="V134" i="4"/>
  <c r="V135" i="4"/>
  <c r="V136" i="4"/>
  <c r="V137" i="4"/>
  <c r="V138" i="4"/>
  <c r="V139" i="4"/>
  <c r="V140" i="4"/>
  <c r="V141" i="4"/>
  <c r="V142" i="4"/>
  <c r="V143" i="4"/>
  <c r="V144" i="4"/>
  <c r="V145" i="4"/>
  <c r="V146" i="4"/>
  <c r="V147" i="4"/>
  <c r="V148" i="4"/>
  <c r="V149" i="4"/>
  <c r="V150" i="4"/>
  <c r="V151" i="4"/>
  <c r="V152" i="4"/>
  <c r="V153" i="4"/>
  <c r="V154" i="4"/>
  <c r="V155" i="4"/>
  <c r="V156" i="4"/>
  <c r="V157" i="4"/>
  <c r="V158" i="4"/>
  <c r="V159" i="4"/>
  <c r="V160" i="4"/>
  <c r="V161" i="4"/>
  <c r="V162" i="4"/>
  <c r="V163" i="4"/>
  <c r="V164" i="4"/>
  <c r="V165" i="4"/>
  <c r="V166" i="4"/>
  <c r="V167" i="4"/>
  <c r="V168" i="4"/>
  <c r="V169" i="4"/>
  <c r="V170" i="4"/>
  <c r="V171" i="4"/>
  <c r="V172" i="4"/>
  <c r="V173" i="4"/>
  <c r="V174" i="4"/>
  <c r="V175" i="4"/>
  <c r="V176" i="4"/>
  <c r="V177" i="4"/>
  <c r="V178" i="4"/>
  <c r="V179" i="4"/>
  <c r="V180" i="4"/>
  <c r="V181" i="4"/>
  <c r="V182" i="4"/>
  <c r="V183" i="4"/>
  <c r="V184" i="4"/>
  <c r="V185" i="4"/>
  <c r="V186" i="4"/>
  <c r="V187" i="4"/>
  <c r="V188" i="4"/>
  <c r="V189" i="4"/>
  <c r="V190" i="4"/>
  <c r="V191" i="4"/>
  <c r="V192" i="4"/>
  <c r="V193" i="4"/>
  <c r="V194" i="4"/>
  <c r="V195" i="4"/>
  <c r="V196" i="4"/>
  <c r="V197" i="4"/>
  <c r="V198" i="4"/>
  <c r="V199" i="4"/>
  <c r="V200" i="4"/>
  <c r="V201" i="4"/>
  <c r="V202" i="4"/>
  <c r="V203" i="4"/>
  <c r="V204" i="4"/>
  <c r="V205" i="4"/>
  <c r="V206" i="4"/>
  <c r="V207" i="4"/>
  <c r="V208" i="4"/>
  <c r="V209" i="4"/>
  <c r="V210" i="4"/>
  <c r="V211" i="4"/>
  <c r="V212" i="4"/>
  <c r="V213" i="4"/>
  <c r="V214" i="4"/>
  <c r="V215" i="4"/>
  <c r="V216" i="4"/>
  <c r="V217" i="4"/>
  <c r="V218" i="4"/>
  <c r="V219" i="4"/>
  <c r="V220" i="4"/>
  <c r="V221" i="4"/>
  <c r="V222" i="4"/>
  <c r="V223" i="4"/>
  <c r="V224" i="4"/>
  <c r="V225" i="4"/>
  <c r="V226" i="4"/>
  <c r="V227" i="4"/>
  <c r="V228" i="4"/>
  <c r="V229" i="4"/>
  <c r="V230" i="4"/>
  <c r="V231" i="4"/>
  <c r="V232" i="4"/>
  <c r="V233" i="4"/>
  <c r="V234" i="4"/>
  <c r="V235" i="4"/>
  <c r="V236" i="4"/>
  <c r="V237" i="4"/>
  <c r="V238" i="4"/>
  <c r="V239" i="4"/>
  <c r="V240" i="4"/>
  <c r="V241" i="4"/>
  <c r="V242" i="4"/>
  <c r="V243" i="4"/>
  <c r="V244" i="4"/>
  <c r="V245" i="4"/>
  <c r="V246" i="4"/>
  <c r="V247" i="4"/>
  <c r="V248" i="4"/>
  <c r="V249" i="4"/>
  <c r="V250" i="4"/>
  <c r="V251" i="4"/>
  <c r="V252" i="4"/>
  <c r="V253" i="4"/>
  <c r="V254" i="4"/>
  <c r="V255" i="4"/>
  <c r="V256" i="4"/>
  <c r="V257" i="4"/>
  <c r="V258" i="4"/>
  <c r="V259" i="4"/>
  <c r="V260" i="4"/>
  <c r="V261" i="4"/>
  <c r="V262" i="4"/>
  <c r="V263" i="4"/>
  <c r="V264" i="4"/>
  <c r="V265" i="4"/>
  <c r="V266" i="4"/>
  <c r="V267" i="4"/>
  <c r="V268" i="4"/>
  <c r="V269" i="4"/>
  <c r="V270" i="4"/>
  <c r="V271" i="4"/>
  <c r="V272" i="4"/>
  <c r="V273" i="4"/>
  <c r="V274" i="4"/>
  <c r="V275" i="4"/>
  <c r="V276" i="4"/>
  <c r="V277" i="4"/>
  <c r="V278" i="4"/>
  <c r="V279" i="4"/>
  <c r="V280" i="4"/>
  <c r="V281" i="4"/>
  <c r="V282" i="4"/>
  <c r="V283" i="4"/>
  <c r="V284" i="4"/>
  <c r="V285" i="4"/>
  <c r="V286" i="4"/>
  <c r="V287" i="4"/>
  <c r="V288" i="4"/>
  <c r="V289" i="4"/>
  <c r="V290" i="4"/>
  <c r="V291" i="4"/>
  <c r="V292" i="4"/>
  <c r="V293" i="4"/>
  <c r="V294" i="4"/>
  <c r="V295" i="4"/>
  <c r="V296" i="4"/>
  <c r="V297" i="4"/>
  <c r="V298" i="4"/>
  <c r="V299" i="4"/>
  <c r="V300" i="4"/>
  <c r="V301" i="4"/>
  <c r="V302" i="4"/>
  <c r="V303" i="4"/>
  <c r="V304" i="4"/>
  <c r="V305" i="4"/>
  <c r="V306" i="4"/>
  <c r="V307" i="4"/>
  <c r="V308" i="4"/>
  <c r="V309" i="4"/>
  <c r="V310" i="4"/>
  <c r="V311" i="4"/>
  <c r="V312" i="4"/>
  <c r="V313" i="4"/>
  <c r="V314" i="4"/>
  <c r="V315" i="4"/>
  <c r="V316" i="4"/>
  <c r="V317" i="4"/>
  <c r="V318" i="4"/>
  <c r="V319" i="4"/>
  <c r="V320" i="4"/>
  <c r="V321" i="4"/>
  <c r="V322" i="4"/>
  <c r="V323" i="4"/>
  <c r="V324" i="4"/>
  <c r="V325" i="4"/>
  <c r="V326" i="4"/>
  <c r="V327" i="4"/>
  <c r="V328" i="4"/>
  <c r="V329" i="4"/>
  <c r="V330" i="4"/>
  <c r="V331" i="4"/>
  <c r="V332" i="4"/>
  <c r="V333" i="4"/>
  <c r="V334" i="4"/>
  <c r="V335" i="4"/>
  <c r="V336" i="4"/>
  <c r="V337" i="4"/>
  <c r="V338" i="4"/>
  <c r="V339" i="4"/>
  <c r="V340" i="4"/>
  <c r="V341" i="4"/>
  <c r="V342" i="4"/>
  <c r="V343" i="4"/>
  <c r="V344" i="4"/>
  <c r="V345" i="4"/>
  <c r="V346" i="4"/>
  <c r="V347" i="4"/>
  <c r="V348" i="4"/>
  <c r="V349" i="4"/>
  <c r="V350" i="4"/>
  <c r="V351" i="4"/>
  <c r="V352" i="4"/>
  <c r="V353" i="4"/>
  <c r="V354" i="4"/>
  <c r="V355" i="4"/>
  <c r="V356" i="4"/>
  <c r="V357" i="4"/>
  <c r="V358" i="4"/>
  <c r="V359" i="4"/>
  <c r="V360" i="4"/>
  <c r="V361" i="4"/>
  <c r="V362" i="4"/>
  <c r="V363" i="4"/>
  <c r="V364" i="4"/>
  <c r="V365" i="4"/>
  <c r="V366" i="4"/>
  <c r="V367" i="4"/>
  <c r="V368" i="4"/>
  <c r="V369" i="4"/>
  <c r="V370" i="4"/>
  <c r="V371" i="4"/>
  <c r="V372" i="4"/>
  <c r="V373" i="4"/>
  <c r="V374" i="4"/>
  <c r="V375" i="4"/>
  <c r="V376" i="4"/>
  <c r="V377" i="4"/>
  <c r="V378" i="4"/>
  <c r="V379" i="4"/>
  <c r="V380" i="4"/>
  <c r="V381" i="4"/>
  <c r="V382" i="4"/>
  <c r="V383" i="4"/>
  <c r="V384" i="4"/>
  <c r="V385" i="4"/>
  <c r="V386" i="4"/>
  <c r="V387" i="4"/>
  <c r="V388" i="4"/>
  <c r="V389" i="4"/>
  <c r="V390" i="4"/>
  <c r="V391" i="4"/>
  <c r="V392" i="4"/>
  <c r="V393" i="4"/>
  <c r="V394" i="4"/>
  <c r="V395" i="4"/>
  <c r="V396" i="4"/>
  <c r="V397" i="4"/>
  <c r="V398" i="4"/>
  <c r="V399" i="4"/>
  <c r="V400" i="4"/>
  <c r="V401" i="4"/>
  <c r="V402" i="4"/>
  <c r="V403" i="4"/>
  <c r="V404" i="4"/>
  <c r="V405" i="4"/>
  <c r="V406" i="4"/>
  <c r="V407" i="4"/>
  <c r="V408" i="4"/>
  <c r="V409" i="4"/>
  <c r="V410" i="4"/>
  <c r="V411" i="4"/>
  <c r="V412" i="4"/>
  <c r="V413" i="4"/>
  <c r="V414" i="4"/>
  <c r="V415" i="4"/>
  <c r="V416" i="4"/>
  <c r="V417" i="4"/>
  <c r="V418" i="4"/>
  <c r="V419" i="4"/>
  <c r="V420" i="4"/>
  <c r="V421" i="4"/>
  <c r="V422" i="4"/>
  <c r="V423" i="4"/>
  <c r="V424" i="4"/>
  <c r="V425" i="4"/>
  <c r="V426" i="4"/>
  <c r="V427" i="4"/>
  <c r="V428" i="4"/>
  <c r="V429" i="4"/>
  <c r="V430" i="4"/>
  <c r="V431" i="4"/>
  <c r="V432" i="4"/>
  <c r="V433" i="4"/>
  <c r="V434" i="4"/>
  <c r="V435" i="4"/>
  <c r="V436" i="4"/>
  <c r="V437" i="4"/>
  <c r="V438" i="4"/>
  <c r="V439" i="4"/>
  <c r="V440" i="4"/>
  <c r="V441" i="4"/>
  <c r="V442" i="4"/>
  <c r="V443" i="4"/>
  <c r="V444" i="4"/>
  <c r="V445" i="4"/>
  <c r="V446" i="4"/>
  <c r="V447" i="4"/>
  <c r="V448" i="4"/>
  <c r="V449" i="4"/>
  <c r="V450" i="4"/>
  <c r="V451" i="4"/>
  <c r="V452" i="4"/>
  <c r="V453" i="4"/>
  <c r="V454" i="4"/>
  <c r="V455" i="4"/>
  <c r="V456" i="4"/>
  <c r="V457" i="4"/>
  <c r="V458" i="4"/>
  <c r="V459" i="4"/>
  <c r="V460" i="4"/>
  <c r="V461" i="4"/>
  <c r="V462" i="4"/>
  <c r="V463" i="4"/>
  <c r="V464" i="4"/>
  <c r="V465" i="4"/>
  <c r="V466" i="4"/>
  <c r="V467" i="4"/>
  <c r="V468" i="4"/>
  <c r="V469" i="4"/>
  <c r="V470" i="4"/>
  <c r="V471" i="4"/>
  <c r="V472" i="4"/>
  <c r="V473" i="4"/>
  <c r="V474" i="4"/>
  <c r="V475" i="4"/>
  <c r="V476" i="4"/>
  <c r="V477" i="4"/>
  <c r="V478" i="4"/>
  <c r="V479" i="4"/>
  <c r="V480" i="4"/>
  <c r="V481" i="4"/>
  <c r="V482" i="4"/>
  <c r="V483" i="4"/>
  <c r="V484" i="4"/>
  <c r="V485" i="4"/>
  <c r="V486" i="4"/>
  <c r="V487" i="4"/>
  <c r="V488" i="4"/>
  <c r="V489" i="4"/>
  <c r="V490" i="4"/>
  <c r="V491" i="4"/>
  <c r="V492" i="4"/>
  <c r="V493" i="4"/>
  <c r="V494" i="4"/>
  <c r="V495" i="4"/>
  <c r="V496" i="4"/>
  <c r="V497" i="4"/>
  <c r="V498" i="4"/>
  <c r="V499" i="4"/>
  <c r="V500" i="4"/>
  <c r="V501" i="4"/>
  <c r="V502" i="4"/>
  <c r="U3" i="4" l="1"/>
  <c r="B41" i="9" l="1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F10" i="9"/>
  <c r="U4" i="4" l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R6" i="7" l="1"/>
  <c r="L6" i="7" s="1"/>
  <c r="Q6" i="7"/>
  <c r="Q5" i="7"/>
  <c r="D5" i="7"/>
  <c r="E5" i="7" s="1"/>
  <c r="A3" i="9"/>
  <c r="F5" i="7" l="1"/>
  <c r="C39" i="9"/>
  <c r="S39" i="9" s="1"/>
  <c r="C38" i="9"/>
  <c r="S38" i="9" s="1"/>
  <c r="D37" i="9"/>
  <c r="D36" i="9"/>
  <c r="D35" i="9"/>
  <c r="C32" i="9"/>
  <c r="S32" i="9" s="1"/>
  <c r="D31" i="9"/>
  <c r="C30" i="9"/>
  <c r="S30" i="9" s="1"/>
  <c r="D29" i="9"/>
  <c r="C28" i="9"/>
  <c r="S28" i="9" s="1"/>
  <c r="C27" i="9"/>
  <c r="S27" i="9" s="1"/>
  <c r="C23" i="9"/>
  <c r="S23" i="9" s="1"/>
  <c r="C21" i="9"/>
  <c r="S21" i="9" s="1"/>
  <c r="C17" i="9"/>
  <c r="S17" i="9" s="1"/>
  <c r="C15" i="9"/>
  <c r="S15" i="9" s="1"/>
  <c r="C14" i="9"/>
  <c r="S14" i="9" s="1"/>
  <c r="D13" i="9"/>
  <c r="C12" i="9"/>
  <c r="S12" i="9" s="1"/>
  <c r="C11" i="9"/>
  <c r="C35" i="9"/>
  <c r="S35" i="9" s="1"/>
  <c r="C31" i="9"/>
  <c r="S31" i="9" s="1"/>
  <c r="C29" i="9"/>
  <c r="S29" i="9" s="1"/>
  <c r="D25" i="9"/>
  <c r="C41" i="9"/>
  <c r="S41" i="9" s="1"/>
  <c r="D40" i="9"/>
  <c r="D34" i="9"/>
  <c r="C26" i="9"/>
  <c r="S26" i="9" s="1"/>
  <c r="D22" i="9"/>
  <c r="D19" i="9"/>
  <c r="C40" i="9"/>
  <c r="S40" i="9" s="1"/>
  <c r="D39" i="9"/>
  <c r="D38" i="9"/>
  <c r="C34" i="9"/>
  <c r="S34" i="9" s="1"/>
  <c r="C33" i="9"/>
  <c r="S33" i="9" s="1"/>
  <c r="D32" i="9"/>
  <c r="D30" i="9"/>
  <c r="D28" i="9"/>
  <c r="D27" i="9"/>
  <c r="C24" i="9"/>
  <c r="S24" i="9" s="1"/>
  <c r="D23" i="9"/>
  <c r="C22" i="9"/>
  <c r="S22" i="9" s="1"/>
  <c r="D21" i="9"/>
  <c r="C20" i="9"/>
  <c r="S20" i="9" s="1"/>
  <c r="C19" i="9"/>
  <c r="S19" i="9" s="1"/>
  <c r="D17" i="9"/>
  <c r="C16" i="9"/>
  <c r="S16" i="9" s="1"/>
  <c r="D15" i="9"/>
  <c r="D14" i="9"/>
  <c r="D12" i="9"/>
  <c r="D11" i="9"/>
  <c r="R7" i="9"/>
  <c r="B7" i="9"/>
  <c r="D41" i="9"/>
  <c r="C37" i="9"/>
  <c r="S37" i="9" s="1"/>
  <c r="C36" i="9"/>
  <c r="S36" i="9" s="1"/>
  <c r="D26" i="9"/>
  <c r="D18" i="9"/>
  <c r="C13" i="9"/>
  <c r="S13" i="9" s="1"/>
  <c r="A7" i="9"/>
  <c r="D33" i="9"/>
  <c r="C25" i="9"/>
  <c r="S25" i="9" s="1"/>
  <c r="D24" i="9"/>
  <c r="D20" i="9"/>
  <c r="C18" i="9"/>
  <c r="S18" i="9" s="1"/>
  <c r="D16" i="9"/>
  <c r="C2" i="9"/>
  <c r="F6" i="7"/>
  <c r="J6" i="7"/>
  <c r="I6" i="7"/>
  <c r="M6" i="7"/>
  <c r="G6" i="7"/>
  <c r="O6" i="7"/>
  <c r="J5" i="7"/>
  <c r="O5" i="7"/>
  <c r="G5" i="7"/>
  <c r="M5" i="7"/>
  <c r="I5" i="7"/>
  <c r="L5" i="7"/>
  <c r="R5" i="7"/>
  <c r="F34" i="9" l="1"/>
  <c r="H6" i="7"/>
  <c r="K5" i="7"/>
  <c r="N5" i="7" s="1"/>
  <c r="P5" i="7" s="1"/>
  <c r="H5" i="7"/>
  <c r="C7" i="9"/>
  <c r="F25" i="9"/>
  <c r="F36" i="9"/>
  <c r="F17" i="9"/>
  <c r="F39" i="9"/>
  <c r="F18" i="9"/>
  <c r="F29" i="9"/>
  <c r="F33" i="9"/>
  <c r="F20" i="9"/>
  <c r="F30" i="9"/>
  <c r="C42" i="9"/>
  <c r="S11" i="9"/>
  <c r="F15" i="9"/>
  <c r="F12" i="9"/>
  <c r="D42" i="9"/>
  <c r="F41" i="9" s="1"/>
  <c r="F11" i="9"/>
  <c r="F16" i="9"/>
  <c r="F21" i="9"/>
  <c r="F19" i="9"/>
  <c r="F27" i="9"/>
  <c r="F13" i="9"/>
  <c r="F22" i="9"/>
  <c r="F28" i="9"/>
  <c r="F40" i="9"/>
  <c r="F32" i="9"/>
  <c r="F38" i="9"/>
  <c r="F24" i="9"/>
  <c r="F23" i="9"/>
  <c r="F31" i="9"/>
  <c r="F35" i="9"/>
  <c r="F26" i="9"/>
  <c r="F14" i="9"/>
  <c r="F37" i="9"/>
  <c r="K6" i="7"/>
  <c r="N6" i="7" s="1"/>
  <c r="P6" i="7" s="1"/>
  <c r="E15" i="9" l="1"/>
  <c r="E35" i="9"/>
  <c r="E30" i="9"/>
  <c r="E12" i="9"/>
  <c r="E27" i="9"/>
  <c r="E39" i="9"/>
  <c r="E23" i="9"/>
  <c r="E22" i="9"/>
  <c r="E37" i="9"/>
  <c r="E41" i="9"/>
  <c r="E18" i="9"/>
  <c r="E34" i="9"/>
  <c r="E14" i="9"/>
  <c r="E40" i="9"/>
  <c r="E16" i="9"/>
  <c r="E31" i="9"/>
  <c r="E26" i="9"/>
  <c r="E33" i="9"/>
  <c r="E28" i="9"/>
  <c r="E11" i="9"/>
  <c r="E13" i="9"/>
  <c r="E38" i="9"/>
  <c r="E29" i="9"/>
  <c r="E20" i="9"/>
  <c r="E17" i="9"/>
  <c r="E36" i="9"/>
  <c r="E19" i="9"/>
  <c r="E32" i="9"/>
  <c r="E21" i="9"/>
  <c r="E25" i="9"/>
  <c r="E24" i="9"/>
  <c r="N7" i="9"/>
  <c r="O7" i="9"/>
  <c r="T7" i="9"/>
  <c r="F7" i="9"/>
  <c r="E7" i="9"/>
  <c r="I7" i="9"/>
  <c r="P7" i="9"/>
  <c r="Q43" i="9" s="1"/>
  <c r="H7" i="9"/>
  <c r="G7" i="9"/>
  <c r="K43" i="9" s="1"/>
  <c r="K7" i="9"/>
  <c r="L7" i="9"/>
  <c r="J7" i="9" l="1"/>
  <c r="M7" i="9" s="1"/>
  <c r="U24" i="9"/>
  <c r="G24" i="9" s="1"/>
  <c r="H24" i="9"/>
  <c r="U16" i="9"/>
  <c r="G16" i="9" s="1"/>
  <c r="H16" i="9"/>
  <c r="U20" i="9"/>
  <c r="G20" i="9" s="1"/>
  <c r="H20" i="9"/>
  <c r="H31" i="9"/>
  <c r="U31" i="9"/>
  <c r="G31" i="9" s="1"/>
  <c r="H22" i="9"/>
  <c r="U22" i="9"/>
  <c r="G22" i="9" s="1"/>
  <c r="U38" i="9"/>
  <c r="G38" i="9" s="1"/>
  <c r="H38" i="9"/>
  <c r="H39" i="9"/>
  <c r="U39" i="9"/>
  <c r="G39" i="9" s="1"/>
  <c r="U19" i="9"/>
  <c r="G19" i="9" s="1"/>
  <c r="H19" i="9"/>
  <c r="U28" i="9"/>
  <c r="G28" i="9" s="1"/>
  <c r="H28" i="9"/>
  <c r="U18" i="9"/>
  <c r="G18" i="9" s="1"/>
  <c r="H18" i="9"/>
  <c r="U30" i="9"/>
  <c r="G30" i="9" s="1"/>
  <c r="H30" i="9"/>
  <c r="U29" i="9"/>
  <c r="G29" i="9" s="1"/>
  <c r="H29" i="9"/>
  <c r="U25" i="9"/>
  <c r="G25" i="9" s="1"/>
  <c r="H25" i="9"/>
  <c r="U40" i="9"/>
  <c r="G40" i="9" s="1"/>
  <c r="H40" i="9"/>
  <c r="H21" i="9"/>
  <c r="U21" i="9"/>
  <c r="G21" i="9" s="1"/>
  <c r="H13" i="9"/>
  <c r="U13" i="9"/>
  <c r="G13" i="9" s="1"/>
  <c r="U14" i="9"/>
  <c r="G14" i="9" s="1"/>
  <c r="H14" i="9"/>
  <c r="U27" i="9"/>
  <c r="G27" i="9" s="1"/>
  <c r="H27" i="9"/>
  <c r="U32" i="9"/>
  <c r="G32" i="9" s="1"/>
  <c r="H32" i="9"/>
  <c r="E42" i="9"/>
  <c r="U11" i="9"/>
  <c r="G11" i="9" s="1"/>
  <c r="U34" i="9"/>
  <c r="G34" i="9" s="1"/>
  <c r="H34" i="9"/>
  <c r="H12" i="9"/>
  <c r="U12" i="9"/>
  <c r="G12" i="9" s="1"/>
  <c r="S7" i="9"/>
  <c r="D7" i="9"/>
  <c r="H36" i="9"/>
  <c r="U36" i="9"/>
  <c r="G36" i="9" s="1"/>
  <c r="U33" i="9"/>
  <c r="G33" i="9" s="1"/>
  <c r="H33" i="9"/>
  <c r="U41" i="9"/>
  <c r="G41" i="9" s="1"/>
  <c r="H41" i="9"/>
  <c r="U35" i="9"/>
  <c r="G35" i="9" s="1"/>
  <c r="H35" i="9"/>
  <c r="U23" i="9"/>
  <c r="G23" i="9" s="1"/>
  <c r="H23" i="9"/>
  <c r="U17" i="9"/>
  <c r="G17" i="9" s="1"/>
  <c r="H17" i="9"/>
  <c r="H26" i="9"/>
  <c r="U26" i="9"/>
  <c r="G26" i="9" s="1"/>
  <c r="H37" i="9"/>
  <c r="U37" i="9"/>
  <c r="G37" i="9" s="1"/>
  <c r="H15" i="9"/>
  <c r="U15" i="9"/>
  <c r="G15" i="9" s="1"/>
  <c r="P43" i="9" l="1"/>
  <c r="Q7" i="9"/>
  <c r="L35" i="9"/>
  <c r="J35" i="9"/>
  <c r="M35" i="9"/>
  <c r="I35" i="9"/>
  <c r="O35" i="9"/>
  <c r="N35" i="9"/>
  <c r="K35" i="9"/>
  <c r="Q35" i="9"/>
  <c r="N32" i="9"/>
  <c r="L32" i="9"/>
  <c r="M32" i="9"/>
  <c r="K32" i="9"/>
  <c r="J32" i="9"/>
  <c r="O32" i="9"/>
  <c r="I32" i="9"/>
  <c r="Q32" i="9"/>
  <c r="J19" i="9"/>
  <c r="K19" i="9"/>
  <c r="L19" i="9"/>
  <c r="N19" i="9"/>
  <c r="Q19" i="9"/>
  <c r="M19" i="9"/>
  <c r="I19" i="9"/>
  <c r="O19" i="9"/>
  <c r="I26" i="9"/>
  <c r="O26" i="9"/>
  <c r="Q26" i="9"/>
  <c r="K26" i="9"/>
  <c r="L26" i="9"/>
  <c r="J26" i="9"/>
  <c r="N26" i="9"/>
  <c r="M26" i="9"/>
  <c r="I12" i="9"/>
  <c r="O12" i="9"/>
  <c r="Q12" i="9"/>
  <c r="N12" i="9"/>
  <c r="K12" i="9"/>
  <c r="L12" i="9"/>
  <c r="J12" i="9"/>
  <c r="M12" i="9"/>
  <c r="M39" i="9"/>
  <c r="N39" i="9"/>
  <c r="Q39" i="9"/>
  <c r="J39" i="9"/>
  <c r="I39" i="9"/>
  <c r="L39" i="9"/>
  <c r="O39" i="9"/>
  <c r="K39" i="9"/>
  <c r="L41" i="9"/>
  <c r="K41" i="9"/>
  <c r="N41" i="9"/>
  <c r="Q41" i="9"/>
  <c r="M41" i="9"/>
  <c r="O41" i="9"/>
  <c r="J41" i="9"/>
  <c r="I41" i="9"/>
  <c r="M27" i="9"/>
  <c r="O27" i="9"/>
  <c r="N27" i="9"/>
  <c r="P27" i="9" s="1"/>
  <c r="K27" i="9"/>
  <c r="L27" i="9"/>
  <c r="J27" i="9"/>
  <c r="Q27" i="9"/>
  <c r="I27" i="9"/>
  <c r="I40" i="9"/>
  <c r="Q40" i="9"/>
  <c r="K40" i="9"/>
  <c r="M40" i="9"/>
  <c r="J40" i="9"/>
  <c r="O40" i="9"/>
  <c r="N40" i="9"/>
  <c r="L40" i="9"/>
  <c r="J30" i="9"/>
  <c r="Q30" i="9"/>
  <c r="K30" i="9"/>
  <c r="L30" i="9"/>
  <c r="I30" i="9"/>
  <c r="O30" i="9"/>
  <c r="N30" i="9"/>
  <c r="M30" i="9"/>
  <c r="L20" i="9"/>
  <c r="N20" i="9"/>
  <c r="J20" i="9"/>
  <c r="Q20" i="9"/>
  <c r="I20" i="9"/>
  <c r="K20" i="9"/>
  <c r="O20" i="9"/>
  <c r="M20" i="9"/>
  <c r="L37" i="9"/>
  <c r="Q37" i="9"/>
  <c r="K37" i="9"/>
  <c r="I37" i="9"/>
  <c r="N37" i="9"/>
  <c r="O37" i="9"/>
  <c r="J37" i="9"/>
  <c r="M37" i="9"/>
  <c r="Q31" i="9"/>
  <c r="O31" i="9"/>
  <c r="K31" i="9"/>
  <c r="N31" i="9"/>
  <c r="I31" i="9"/>
  <c r="J31" i="9"/>
  <c r="M31" i="9"/>
  <c r="L31" i="9"/>
  <c r="M17" i="9"/>
  <c r="K17" i="9"/>
  <c r="O17" i="9"/>
  <c r="L17" i="9"/>
  <c r="N17" i="9"/>
  <c r="Q17" i="9"/>
  <c r="I17" i="9"/>
  <c r="J17" i="9"/>
  <c r="K33" i="9"/>
  <c r="Q33" i="9"/>
  <c r="L33" i="9"/>
  <c r="O33" i="9"/>
  <c r="J33" i="9"/>
  <c r="I33" i="9"/>
  <c r="N33" i="9"/>
  <c r="M33" i="9"/>
  <c r="K34" i="9"/>
  <c r="M34" i="9"/>
  <c r="Q34" i="9"/>
  <c r="I34" i="9"/>
  <c r="O34" i="9"/>
  <c r="N34" i="9"/>
  <c r="L34" i="9"/>
  <c r="J34" i="9"/>
  <c r="N14" i="9"/>
  <c r="M14" i="9"/>
  <c r="O14" i="9"/>
  <c r="Q14" i="9"/>
  <c r="L14" i="9"/>
  <c r="I14" i="9"/>
  <c r="J14" i="9"/>
  <c r="K14" i="9"/>
  <c r="N25" i="9"/>
  <c r="I25" i="9"/>
  <c r="J25" i="9"/>
  <c r="M25" i="9"/>
  <c r="L25" i="9"/>
  <c r="K25" i="9"/>
  <c r="Q25" i="9"/>
  <c r="O25" i="9"/>
  <c r="Q18" i="9"/>
  <c r="O18" i="9"/>
  <c r="J18" i="9"/>
  <c r="N18" i="9"/>
  <c r="I18" i="9"/>
  <c r="L18" i="9"/>
  <c r="K18" i="9"/>
  <c r="M18" i="9"/>
  <c r="J38" i="9"/>
  <c r="I38" i="9"/>
  <c r="N38" i="9"/>
  <c r="L38" i="9"/>
  <c r="M38" i="9"/>
  <c r="Q38" i="9"/>
  <c r="K38" i="9"/>
  <c r="O38" i="9"/>
  <c r="Q16" i="9"/>
  <c r="N16" i="9"/>
  <c r="J16" i="9"/>
  <c r="K16" i="9"/>
  <c r="I16" i="9"/>
  <c r="L16" i="9"/>
  <c r="M16" i="9"/>
  <c r="O16" i="9"/>
  <c r="L21" i="9"/>
  <c r="Q21" i="9"/>
  <c r="M21" i="9"/>
  <c r="N21" i="9"/>
  <c r="I21" i="9"/>
  <c r="J21" i="9"/>
  <c r="K21" i="9"/>
  <c r="O21" i="9"/>
  <c r="K15" i="9"/>
  <c r="L15" i="9"/>
  <c r="M15" i="9"/>
  <c r="N15" i="9"/>
  <c r="O15" i="9"/>
  <c r="Q15" i="9"/>
  <c r="I15" i="9"/>
  <c r="J15" i="9"/>
  <c r="L36" i="9"/>
  <c r="J36" i="9"/>
  <c r="Q36" i="9"/>
  <c r="O36" i="9"/>
  <c r="I36" i="9"/>
  <c r="N36" i="9"/>
  <c r="M36" i="9"/>
  <c r="K36" i="9"/>
  <c r="H11" i="9"/>
  <c r="K11" i="9"/>
  <c r="K42" i="9" s="1"/>
  <c r="G8" i="9" s="1"/>
  <c r="N11" i="9"/>
  <c r="M11" i="9"/>
  <c r="I11" i="9"/>
  <c r="L11" i="9"/>
  <c r="O11" i="9"/>
  <c r="Q11" i="9"/>
  <c r="J11" i="9"/>
  <c r="M13" i="9"/>
  <c r="O13" i="9"/>
  <c r="N13" i="9"/>
  <c r="L13" i="9"/>
  <c r="J13" i="9"/>
  <c r="Q13" i="9"/>
  <c r="I13" i="9"/>
  <c r="K13" i="9"/>
  <c r="N22" i="9"/>
  <c r="K22" i="9"/>
  <c r="M22" i="9"/>
  <c r="J22" i="9"/>
  <c r="O22" i="9"/>
  <c r="Q22" i="9"/>
  <c r="I22" i="9"/>
  <c r="L22" i="9"/>
  <c r="L23" i="9"/>
  <c r="K23" i="9"/>
  <c r="Q23" i="9"/>
  <c r="O23" i="9"/>
  <c r="J23" i="9"/>
  <c r="M23" i="9"/>
  <c r="N23" i="9"/>
  <c r="I23" i="9"/>
  <c r="M29" i="9"/>
  <c r="N29" i="9"/>
  <c r="I29" i="9"/>
  <c r="J29" i="9"/>
  <c r="K29" i="9"/>
  <c r="O29" i="9"/>
  <c r="Q29" i="9"/>
  <c r="L29" i="9"/>
  <c r="N28" i="9"/>
  <c r="L28" i="9"/>
  <c r="Q28" i="9"/>
  <c r="K28" i="9"/>
  <c r="J28" i="9"/>
  <c r="O28" i="9"/>
  <c r="I28" i="9"/>
  <c r="M28" i="9"/>
  <c r="L24" i="9"/>
  <c r="O24" i="9"/>
  <c r="N24" i="9"/>
  <c r="Q24" i="9"/>
  <c r="K24" i="9"/>
  <c r="J24" i="9"/>
  <c r="M24" i="9"/>
  <c r="I24" i="9"/>
  <c r="P36" i="9" l="1"/>
  <c r="R36" i="9" s="1"/>
  <c r="P34" i="9"/>
  <c r="R34" i="9" s="1"/>
  <c r="P35" i="9"/>
  <c r="P33" i="9"/>
  <c r="R33" i="9" s="1"/>
  <c r="P30" i="9"/>
  <c r="R30" i="9" s="1"/>
  <c r="P40" i="9"/>
  <c r="R40" i="9" s="1"/>
  <c r="P26" i="9"/>
  <c r="R26" i="9" s="1"/>
  <c r="P24" i="9"/>
  <c r="P13" i="9"/>
  <c r="R13" i="9" s="1"/>
  <c r="P18" i="9"/>
  <c r="R18" i="9" s="1"/>
  <c r="P31" i="9"/>
  <c r="R31" i="9" s="1"/>
  <c r="P12" i="9"/>
  <c r="R12" i="9" s="1"/>
  <c r="R35" i="9"/>
  <c r="P17" i="9"/>
  <c r="P38" i="9"/>
  <c r="R38" i="9" s="1"/>
  <c r="P16" i="9"/>
  <c r="P21" i="9"/>
  <c r="R21" i="9" s="1"/>
  <c r="P19" i="9"/>
  <c r="R19" i="9" s="1"/>
  <c r="Q42" i="9"/>
  <c r="P8" i="9" s="1"/>
  <c r="P25" i="9"/>
  <c r="R25" i="9" s="1"/>
  <c r="R24" i="9"/>
  <c r="P23" i="9"/>
  <c r="R23" i="9" s="1"/>
  <c r="R17" i="9"/>
  <c r="P15" i="9"/>
  <c r="R15" i="9" s="1"/>
  <c r="P29" i="9"/>
  <c r="R29" i="9" s="1"/>
  <c r="P11" i="9"/>
  <c r="R27" i="9"/>
  <c r="P41" i="9"/>
  <c r="R41" i="9" s="1"/>
  <c r="P37" i="9"/>
  <c r="R37" i="9" s="1"/>
  <c r="P28" i="9"/>
  <c r="R28" i="9" s="1"/>
  <c r="P22" i="9"/>
  <c r="R22" i="9" s="1"/>
  <c r="R16" i="9"/>
  <c r="P20" i="9"/>
  <c r="R20" i="9" s="1"/>
  <c r="P39" i="9"/>
  <c r="R39" i="9" s="1"/>
  <c r="P14" i="9"/>
  <c r="R14" i="9" s="1"/>
  <c r="P32" i="9"/>
  <c r="R32" i="9" s="1"/>
  <c r="R11" i="9" l="1"/>
  <c r="P42" i="9"/>
  <c r="M8" i="9" s="1"/>
</calcChain>
</file>

<file path=xl/sharedStrings.xml><?xml version="1.0" encoding="utf-8"?>
<sst xmlns="http://schemas.openxmlformats.org/spreadsheetml/2006/main" count="1378" uniqueCount="138">
  <si>
    <t>姓名</t>
  </si>
  <si>
    <t>身分證字號</t>
  </si>
  <si>
    <t>總時數</t>
  </si>
  <si>
    <t>總天數</t>
  </si>
  <si>
    <t>時/日</t>
  </si>
  <si>
    <t>投保級數</t>
  </si>
  <si>
    <t>普通事故保險費</t>
  </si>
  <si>
    <t>就業保險費</t>
  </si>
  <si>
    <t>勞保個人負擔</t>
  </si>
  <si>
    <t>勞保小計</t>
  </si>
  <si>
    <t>職災</t>
  </si>
  <si>
    <t>工資墊償金</t>
  </si>
  <si>
    <t>勞保單位負擔</t>
  </si>
  <si>
    <t>健保個人 
負擔</t>
  </si>
  <si>
    <t>健保業主
負擔</t>
  </si>
  <si>
    <t>勞退費</t>
  </si>
  <si>
    <t>雇主負擔
勞退合計</t>
  </si>
  <si>
    <t>投保日</t>
  </si>
  <si>
    <t>星期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</si>
  <si>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</si>
  <si>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</si>
  <si>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</si>
  <si>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</si>
  <si>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</si>
  <si>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</si>
  <si>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</si>
  <si>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</si>
  <si>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</si>
  <si>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</si>
  <si>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</si>
  <si>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</si>
  <si>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</si>
  <si>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</si>
  <si>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</si>
  <si>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</si>
  <si>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</si>
  <si>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</si>
  <si>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</si>
  <si>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</si>
  <si>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</si>
  <si>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</si>
  <si>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</si>
  <si>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</si>
  <si>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</si>
  <si>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</si>
  <si>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</si>
  <si>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</si>
  <si>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</si>
  <si>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</si>
  <si>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</si>
  <si>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總計</t>
  </si>
  <si>
    <t>經費來源(其他：填寫計畫名稱)</t>
  </si>
  <si>
    <t>督導人核章</t>
    <phoneticPr fontId="1" type="noConversion"/>
  </si>
  <si>
    <t>投保/聘僱單位</t>
    <phoneticPr fontId="1" type="noConversion"/>
  </si>
  <si>
    <t>工讀生資訊</t>
    <phoneticPr fontId="1" type="noConversion"/>
  </si>
  <si>
    <t>工讀資訊</t>
    <phoneticPr fontId="1" type="noConversion"/>
  </si>
  <si>
    <t>學生薪資</t>
    <phoneticPr fontId="1" type="noConversion"/>
  </si>
  <si>
    <t>身分證字號
/居留證號碼</t>
    <phoneticPr fontId="1" type="noConversion"/>
  </si>
  <si>
    <t>工作內容</t>
    <phoneticPr fontId="1" type="noConversion"/>
  </si>
  <si>
    <t>工作時段1</t>
    <phoneticPr fontId="1" type="noConversion"/>
  </si>
  <si>
    <t>工作時段2</t>
    <phoneticPr fontId="1" type="noConversion"/>
  </si>
  <si>
    <t>投保級數</t>
    <phoneticPr fontId="1" type="noConversion"/>
  </si>
  <si>
    <t>日保</t>
    <phoneticPr fontId="1" type="noConversion"/>
  </si>
  <si>
    <t>月保</t>
    <phoneticPr fontId="1" type="noConversion"/>
  </si>
  <si>
    <t>身分類別</t>
    <phoneticPr fontId="1" type="noConversion"/>
  </si>
  <si>
    <t>一般生及校外人士：【1】
外籍生：【外】
身障生重度：【0】
身障生中度：【0.5】
身障生輕度：【0.75】</t>
    <phoneticPr fontId="1" type="noConversion"/>
  </si>
  <si>
    <t>投保級數
【每日時數：總天數】</t>
    <phoneticPr fontId="1" type="noConversion"/>
  </si>
  <si>
    <t>身分類別
【請填代碼】</t>
    <phoneticPr fontId="1" type="noConversion"/>
  </si>
  <si>
    <t>☆身障學生：勞保個人負擔享有減免。
☆外籍生：免付【就業保險費】及【勞退費】。</t>
    <phoneticPr fontId="1" type="noConversion"/>
  </si>
  <si>
    <t>月薪資
實際薪資</t>
    <phoneticPr fontId="1" type="noConversion"/>
  </si>
  <si>
    <t>使用步驟 1.確認學生身分類別。
         2.日保：填入時數、天數。
         3.月保：填入連續工作日(含假日)、實際薪資。
範例：工讀生4月份已排班共60小時(自4/1~4/24止，每週一、三，工讀共8日，每日6-8小時)，實際薪資計9,000元，試算如下：
      1.工讀生身分別為一般生：填【1】
      2.日保：總時數【60】、總天數【8】
      3.月保：連數天數【24】(4/1~4/24共24日)、實際薪資【9000】</t>
    <phoneticPr fontId="1" type="noConversion"/>
  </si>
  <si>
    <t>計日(時數)投保及月投保試算比較</t>
    <phoneticPr fontId="1" type="noConversion"/>
  </si>
  <si>
    <t>身份證字號</t>
    <phoneticPr fontId="1" type="noConversion"/>
  </si>
  <si>
    <t>姓名</t>
    <phoneticPr fontId="1" type="noConversion"/>
  </si>
  <si>
    <t>勞保負擔：全月平均法</t>
    <phoneticPr fontId="1" type="noConversion"/>
  </si>
  <si>
    <t>日期</t>
  </si>
  <si>
    <t>年</t>
  </si>
  <si>
    <t>月</t>
  </si>
  <si>
    <t>日</t>
  </si>
  <si>
    <t>六</t>
  </si>
  <si>
    <t>一</t>
  </si>
  <si>
    <t>二</t>
  </si>
  <si>
    <t>三</t>
  </si>
  <si>
    <t>四</t>
  </si>
  <si>
    <t>五</t>
  </si>
  <si>
    <t>備註</t>
    <phoneticPr fontId="1" type="noConversion"/>
  </si>
  <si>
    <t>生日
(校外人士必填)</t>
    <phoneticPr fontId="1" type="noConversion"/>
  </si>
  <si>
    <t>查詢應付勞保勞退金額試算</t>
    <phoneticPr fontId="1" type="noConversion"/>
  </si>
  <si>
    <t>連結google表單
上傳資料</t>
    <phoneticPr fontId="1" type="noConversion"/>
  </si>
  <si>
    <t>註：工讀登錄後，需重整資料才能進
         行查詢。</t>
    <phoneticPr fontId="1" type="noConversion"/>
  </si>
  <si>
    <t>註：若重整資料後，仍無法出現學生資料，
        請下載更新檔，覆蓋舊檔。
        或自建基本資料檔名為【99-基本資料.xlsx】</t>
    <phoneticPr fontId="1" type="noConversion"/>
  </si>
  <si>
    <t>下載更新【基本資料】</t>
    <phoneticPr fontId="1" type="noConversion"/>
  </si>
  <si>
    <t>查詢(輸入學號)：</t>
    <phoneticPr fontId="1" type="noConversion"/>
  </si>
  <si>
    <r>
      <rPr>
        <b/>
        <sz val="8"/>
        <color rgb="FFFF0000"/>
        <rFont val="新細明體"/>
        <family val="1"/>
        <charset val="136"/>
        <scheme val="major"/>
      </rPr>
      <t>必填</t>
    </r>
    <r>
      <rPr>
        <b/>
        <sz val="8"/>
        <rFont val="新細明體"/>
        <family val="1"/>
        <charset val="136"/>
        <scheme val="major"/>
      </rPr>
      <t xml:space="preserve">
投保/聘僱單位</t>
    </r>
    <phoneticPr fontId="1" type="noConversion"/>
  </si>
  <si>
    <r>
      <rPr>
        <b/>
        <sz val="8"/>
        <color rgb="FFFF0000"/>
        <rFont val="新細明體"/>
        <family val="1"/>
        <charset val="136"/>
        <scheme val="major"/>
      </rPr>
      <t>必填</t>
    </r>
    <r>
      <rPr>
        <b/>
        <sz val="8"/>
        <rFont val="新細明體"/>
        <family val="1"/>
        <charset val="136"/>
        <scheme val="major"/>
      </rPr>
      <t xml:space="preserve">
投保單位承辦人</t>
    </r>
    <phoneticPr fontId="1" type="noConversion"/>
  </si>
  <si>
    <r>
      <rPr>
        <b/>
        <sz val="8"/>
        <color rgb="FFFF0000"/>
        <rFont val="新細明體"/>
        <family val="1"/>
        <charset val="136"/>
        <scheme val="major"/>
      </rPr>
      <t>必填</t>
    </r>
    <r>
      <rPr>
        <b/>
        <sz val="8"/>
        <rFont val="新細明體"/>
        <family val="1"/>
        <charset val="136"/>
        <scheme val="major"/>
      </rPr>
      <t xml:space="preserve">
學號(校外人士請填身分證字號)</t>
    </r>
    <phoneticPr fontId="1" type="noConversion"/>
  </si>
  <si>
    <r>
      <rPr>
        <sz val="8"/>
        <color rgb="FFFF0000"/>
        <rFont val="新細明體"/>
        <family val="1"/>
        <charset val="136"/>
        <scheme val="major"/>
      </rPr>
      <t>必填</t>
    </r>
    <r>
      <rPr>
        <sz val="8"/>
        <rFont val="新細明體"/>
        <family val="1"/>
        <charset val="136"/>
        <scheme val="major"/>
      </rPr>
      <t xml:space="preserve">
工讀日期</t>
    </r>
    <phoneticPr fontId="1" type="noConversion"/>
  </si>
  <si>
    <r>
      <rPr>
        <b/>
        <sz val="8"/>
        <color rgb="FFFFFF00"/>
        <rFont val="新細明體"/>
        <family val="1"/>
        <charset val="136"/>
        <scheme val="major"/>
      </rPr>
      <t>(函數)</t>
    </r>
    <r>
      <rPr>
        <b/>
        <sz val="8"/>
        <rFont val="新細明體"/>
        <family val="1"/>
        <charset val="136"/>
        <scheme val="major"/>
      </rPr>
      <t>星期</t>
    </r>
    <phoneticPr fontId="1" type="noConversion"/>
  </si>
  <si>
    <r>
      <rPr>
        <b/>
        <sz val="8"/>
        <color rgb="FFFFFF00"/>
        <rFont val="新細明體"/>
        <family val="1"/>
        <charset val="136"/>
        <scheme val="major"/>
      </rPr>
      <t>(函數)</t>
    </r>
    <r>
      <rPr>
        <b/>
        <sz val="8"/>
        <rFont val="新細明體"/>
        <family val="1"/>
        <charset val="136"/>
        <scheme val="major"/>
      </rPr>
      <t xml:space="preserve">
投保月份</t>
    </r>
    <phoneticPr fontId="1" type="noConversion"/>
  </si>
  <si>
    <t>學校經費</t>
    <phoneticPr fontId="1" type="noConversion"/>
  </si>
  <si>
    <t>工讀生</t>
    <phoneticPr fontId="1" type="noConversion"/>
  </si>
  <si>
    <t>一般生</t>
    <phoneticPr fontId="1" type="noConversion"/>
  </si>
  <si>
    <r>
      <rPr>
        <b/>
        <sz val="8"/>
        <color rgb="FFFF0000"/>
        <rFont val="新細明體"/>
        <family val="1"/>
        <charset val="136"/>
        <scheme val="major"/>
      </rPr>
      <t xml:space="preserve">(非月保免填)
</t>
    </r>
    <r>
      <rPr>
        <b/>
        <sz val="8"/>
        <rFont val="新細明體"/>
        <family val="1"/>
        <charset val="136"/>
        <scheme val="major"/>
      </rPr>
      <t>是否月保</t>
    </r>
    <phoneticPr fontId="1" type="noConversion"/>
  </si>
  <si>
    <r>
      <rPr>
        <b/>
        <sz val="8"/>
        <color rgb="FFFF0000"/>
        <rFont val="新細明體"/>
        <family val="1"/>
        <charset val="136"/>
        <scheme val="major"/>
      </rPr>
      <t xml:space="preserve">(非月保免填)
</t>
    </r>
    <r>
      <rPr>
        <b/>
        <sz val="8"/>
        <rFont val="新細明體"/>
        <family val="1"/>
        <charset val="136"/>
        <scheme val="major"/>
      </rPr>
      <t>月保
薪資</t>
    </r>
    <phoneticPr fontId="1" type="noConversion"/>
  </si>
  <si>
    <t>☆★重整資料★☆
開啟excel【02-投保資料】</t>
    <phoneticPr fontId="1" type="noConversion"/>
  </si>
  <si>
    <t>test</t>
    <phoneticPr fontId="1" type="noConversion"/>
  </si>
  <si>
    <t>學務處</t>
  </si>
  <si>
    <t>總天數</t>
    <phoneticPr fontId="1" type="noConversion"/>
  </si>
  <si>
    <t>身分類別</t>
    <phoneticPr fontId="1" type="noConversion"/>
  </si>
  <si>
    <t>投保薪資</t>
    <phoneticPr fontId="1" type="noConversion"/>
  </si>
  <si>
    <r>
      <rPr>
        <b/>
        <sz val="12"/>
        <color theme="1"/>
        <rFont val="細明體"/>
        <family val="3"/>
        <charset val="136"/>
      </rPr>
      <t xml:space="preserve">實際工資
</t>
    </r>
    <r>
      <rPr>
        <b/>
        <sz val="12"/>
        <color theme="1"/>
        <rFont val="Arial"/>
        <family val="2"/>
      </rPr>
      <t>(</t>
    </r>
    <r>
      <rPr>
        <b/>
        <sz val="12"/>
        <color theme="1"/>
        <rFont val="細明體"/>
        <family val="3"/>
        <charset val="136"/>
      </rPr>
      <t>勞保、勞退用</t>
    </r>
    <r>
      <rPr>
        <b/>
        <sz val="12"/>
        <color theme="1"/>
        <rFont val="Arial"/>
        <family val="2"/>
      </rPr>
      <t>)</t>
    </r>
    <phoneticPr fontId="1" type="noConversion"/>
  </si>
  <si>
    <t>勞保負擔：日均法</t>
    <phoneticPr fontId="1" type="noConversion"/>
  </si>
  <si>
    <t>投保級距</t>
    <phoneticPr fontId="1" type="noConversion"/>
  </si>
  <si>
    <t>勞保勞退試算</t>
    <phoneticPr fontId="1" type="noConversion"/>
  </si>
  <si>
    <t>星期</t>
    <phoneticPr fontId="1" type="noConversion"/>
  </si>
  <si>
    <t>工讀時數</t>
    <phoneticPr fontId="1" type="noConversion"/>
  </si>
  <si>
    <t>工讀日</t>
    <phoneticPr fontId="1" type="noConversion"/>
  </si>
  <si>
    <t>連續工讀日數</t>
    <phoneticPr fontId="1" type="noConversion"/>
  </si>
  <si>
    <t>時日樞紐位置</t>
    <phoneticPr fontId="1" type="noConversion"/>
  </si>
  <si>
    <t>連續工讀時數</t>
    <phoneticPr fontId="1" type="noConversion"/>
  </si>
  <si>
    <t>1200-1300</t>
    <phoneticPr fontId="1" type="noConversion"/>
  </si>
  <si>
    <t>1400-2100</t>
    <phoneticPr fontId="1" type="noConversion"/>
  </si>
  <si>
    <r>
      <rPr>
        <b/>
        <sz val="8"/>
        <color rgb="FFFF0000"/>
        <rFont val="新細明體"/>
        <family val="1"/>
        <charset val="136"/>
        <scheme val="major"/>
      </rPr>
      <t>必填</t>
    </r>
    <r>
      <rPr>
        <b/>
        <sz val="8"/>
        <rFont val="新細明體"/>
        <family val="1"/>
        <charset val="136"/>
        <scheme val="major"/>
      </rPr>
      <t xml:space="preserve">
工作時數(時/每日)</t>
    </r>
    <phoneticPr fontId="1" type="noConversion"/>
  </si>
  <si>
    <r>
      <rPr>
        <b/>
        <sz val="8"/>
        <color rgb="FFFF0000"/>
        <rFont val="新細明體"/>
        <family val="1"/>
        <charset val="136"/>
        <scheme val="major"/>
      </rPr>
      <t>必填</t>
    </r>
    <r>
      <rPr>
        <b/>
        <sz val="8"/>
        <rFont val="新細明體"/>
        <family val="1"/>
        <charset val="136"/>
        <scheme val="major"/>
      </rPr>
      <t xml:space="preserve">
計畫經費入帳日期或至出納預繳保費日期</t>
    </r>
    <phoneticPr fontId="1" type="noConversion"/>
  </si>
  <si>
    <t>經費入帳情況</t>
    <phoneticPr fontId="1" type="noConversion"/>
  </si>
  <si>
    <r>
      <rPr>
        <b/>
        <sz val="8"/>
        <color rgb="FFFF0000"/>
        <rFont val="新細明體"/>
        <family val="1"/>
        <charset val="136"/>
        <scheme val="major"/>
      </rPr>
      <t>必填</t>
    </r>
    <r>
      <rPr>
        <b/>
        <sz val="8"/>
        <rFont val="新細明體"/>
        <family val="1"/>
        <charset val="136"/>
        <scheme val="major"/>
      </rPr>
      <t xml:space="preserve">
計畫經費是否入帳
(是or否)</t>
    </r>
    <phoneticPr fontId="1" type="noConversion"/>
  </si>
  <si>
    <r>
      <rPr>
        <b/>
        <sz val="8"/>
        <color rgb="FFFFFF00"/>
        <rFont val="新細明體"/>
        <family val="1"/>
        <charset val="136"/>
        <scheme val="major"/>
      </rPr>
      <t>(函數)</t>
    </r>
    <r>
      <rPr>
        <b/>
        <sz val="8"/>
        <rFont val="新細明體"/>
        <family val="1"/>
        <charset val="136"/>
        <scheme val="major"/>
      </rPr>
      <t xml:space="preserve">
每日薪資(時薪160)</t>
    </r>
    <phoneticPr fontId="1" type="noConversion"/>
  </si>
  <si>
    <t>【十二月份】</t>
  </si>
  <si>
    <t>【十一月份】</t>
  </si>
  <si>
    <t>【十月份】</t>
  </si>
  <si>
    <t>【九月份】</t>
  </si>
  <si>
    <t>必填
計畫代碼(學校經費請填T109001</t>
    <phoneticPr fontId="1" type="noConversion"/>
  </si>
  <si>
    <t>Ｔ109001</t>
    <phoneticPr fontId="1" type="noConversion"/>
  </si>
  <si>
    <r>
      <rPr>
        <b/>
        <sz val="8"/>
        <color rgb="FFFF0000"/>
        <rFont val="新細明體"/>
        <family val="1"/>
        <charset val="136"/>
        <scheme val="major"/>
      </rPr>
      <t>必填</t>
    </r>
    <r>
      <rPr>
        <b/>
        <sz val="8"/>
        <rFont val="新細明體"/>
        <family val="1"/>
        <charset val="136"/>
        <scheme val="major"/>
      </rPr>
      <t xml:space="preserve">
姓名</t>
    </r>
    <phoneticPr fontId="1" type="noConversion"/>
  </si>
  <si>
    <r>
      <t>工作職稱(教學助理、研究助理、工讀生)</t>
    </r>
    <r>
      <rPr>
        <b/>
        <sz val="8"/>
        <color rgb="FFFF0000"/>
        <rFont val="新細明體"/>
        <family val="1"/>
        <charset val="136"/>
        <scheme val="major"/>
      </rPr>
      <t>必填</t>
    </r>
    <phoneticPr fontId="1" type="noConversion"/>
  </si>
  <si>
    <r>
      <t xml:space="preserve">身分別[學生身分別]
一般生、外籍生、原住民、身心障礙生、外籍配偶、
大陸配偶
</t>
    </r>
    <r>
      <rPr>
        <b/>
        <sz val="8"/>
        <color rgb="FFFF0000"/>
        <rFont val="新細明體"/>
        <family val="1"/>
        <charset val="136"/>
        <scheme val="major"/>
      </rPr>
      <t>必填</t>
    </r>
    <phoneticPr fontId="1" type="noConversion"/>
  </si>
  <si>
    <t>備註
(總時數)</t>
    <phoneticPr fontId="1" type="noConversion"/>
  </si>
  <si>
    <t>劉**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</si>
</sst>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04]e&quot;年&quot;m&quot;月&quot;"/>
    <numFmt numFmtId="177" formatCode="0_);[Red]\(0\)"/>
  </numFmts>
  <fonts count="6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4"/>
      <color rgb="FFFFFFFF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b/>
      <sz val="14"/>
      <color rgb="FFFFFFFF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細明體"/>
      <family val="3"/>
      <charset val="136"/>
    </font>
    <font>
      <sz val="10"/>
      <color rgb="FF000000"/>
      <name val="Inconsolata"/>
      <family val="2"/>
    </font>
    <font>
      <sz val="10"/>
      <color rgb="FF000000"/>
      <name val="Arial"/>
      <family val="2"/>
    </font>
    <font>
      <b/>
      <sz val="14"/>
      <color theme="1"/>
      <name val="新細明體"/>
      <family val="1"/>
      <charset val="136"/>
      <scheme val="minor"/>
    </font>
    <font>
      <b/>
      <sz val="12"/>
      <color theme="1"/>
      <name val="Arial"/>
      <family val="2"/>
    </font>
    <font>
      <sz val="11"/>
      <color rgb="FF000000"/>
      <name val="Inconsolata"/>
      <family val="2"/>
    </font>
    <font>
      <sz val="12"/>
      <color theme="1"/>
      <name val="新細明體"/>
      <family val="2"/>
      <charset val="136"/>
      <scheme val="minor"/>
    </font>
    <font>
      <sz val="12"/>
      <color theme="2"/>
      <name val="新細明體"/>
      <family val="2"/>
      <charset val="136"/>
      <scheme val="minor"/>
    </font>
    <font>
      <sz val="12"/>
      <color rgb="FF000000"/>
      <name val="PMingLiu"/>
      <family val="1"/>
    </font>
    <font>
      <sz val="12"/>
      <color theme="1"/>
      <name val="PMingLiu"/>
      <family val="1"/>
    </font>
    <font>
      <sz val="12"/>
      <color theme="1"/>
      <name val="BiauKai"/>
      <family val="2"/>
    </font>
    <font>
      <sz val="12"/>
      <color theme="1"/>
      <name val="新細明體"/>
      <family val="1"/>
      <charset val="136"/>
      <scheme val="major"/>
    </font>
    <font>
      <sz val="12"/>
      <color theme="1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細明體"/>
      <family val="3"/>
      <charset val="136"/>
    </font>
    <font>
      <b/>
      <sz val="22"/>
      <color theme="1"/>
      <name val="新細明體"/>
      <family val="1"/>
      <charset val="136"/>
      <scheme val="minor"/>
    </font>
    <font>
      <sz val="24"/>
      <color theme="1"/>
      <name val="華康中特圓體"/>
      <family val="3"/>
      <charset val="136"/>
    </font>
    <font>
      <sz val="12"/>
      <color theme="1"/>
      <name val="華康中圓體"/>
      <family val="3"/>
      <charset val="136"/>
    </font>
    <font>
      <sz val="12"/>
      <color rgb="FFFFFFFF"/>
      <name val="新細明體"/>
      <family val="2"/>
      <charset val="136"/>
      <scheme val="minor"/>
    </font>
    <font>
      <sz val="10"/>
      <color rgb="FFFFFFFF"/>
      <name val="Arial"/>
      <family val="2"/>
    </font>
    <font>
      <sz val="24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rgb="FF000000"/>
      <name val="新細明體"/>
      <family val="1"/>
      <charset val="136"/>
      <scheme val="major"/>
    </font>
    <font>
      <sz val="10"/>
      <color theme="1"/>
      <name val="新細明體"/>
      <family val="1"/>
      <charset val="136"/>
      <scheme val="major"/>
    </font>
    <font>
      <sz val="10"/>
      <color rgb="FF000000"/>
      <name val="PMingLiu"/>
      <family val="1"/>
    </font>
    <font>
      <sz val="10"/>
      <color rgb="FF000000"/>
      <name val="BiauKai"/>
      <family val="2"/>
    </font>
    <font>
      <sz val="12"/>
      <color theme="1"/>
      <name val="PMingLiu"/>
      <family val="1"/>
      <charset val="136"/>
    </font>
    <font>
      <b/>
      <sz val="12"/>
      <color theme="0"/>
      <name val="新細明體"/>
      <family val="2"/>
      <charset val="136"/>
      <scheme val="minor"/>
    </font>
    <font>
      <b/>
      <sz val="18"/>
      <color theme="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8"/>
      <color rgb="FFFF0000"/>
      <name val="新細明體"/>
      <family val="1"/>
      <charset val="136"/>
      <scheme val="major"/>
    </font>
    <font>
      <b/>
      <sz val="8"/>
      <color rgb="FFFFFF00"/>
      <name val="新細明體"/>
      <family val="1"/>
      <charset val="136"/>
      <scheme val="major"/>
    </font>
    <font>
      <b/>
      <sz val="8"/>
      <name val="新細明體"/>
      <family val="1"/>
      <charset val="136"/>
      <scheme val="major"/>
    </font>
    <font>
      <sz val="8"/>
      <name val="新細明體"/>
      <family val="1"/>
      <charset val="136"/>
      <scheme val="major"/>
    </font>
    <font>
      <sz val="8"/>
      <color rgb="FFFF0000"/>
      <name val="新細明體"/>
      <family val="1"/>
      <charset val="136"/>
      <scheme val="major"/>
    </font>
    <font>
      <b/>
      <sz val="12"/>
      <color theme="0"/>
      <name val="微軟正黑體"/>
      <family val="2"/>
      <charset val="136"/>
    </font>
    <font>
      <b/>
      <sz val="12"/>
      <color rgb="FF0070C0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u/>
      <sz val="12"/>
      <color theme="10"/>
      <name val="新細明體"/>
      <family val="2"/>
      <charset val="136"/>
      <scheme val="minor"/>
    </font>
    <font>
      <b/>
      <sz val="18"/>
      <color theme="0"/>
      <name val="新細明體"/>
      <family val="1"/>
      <charset val="136"/>
    </font>
    <font>
      <b/>
      <sz val="12"/>
      <color theme="1"/>
      <name val="細明體"/>
      <family val="3"/>
      <charset val="136"/>
    </font>
    <font>
      <sz val="11"/>
      <color theme="1"/>
      <name val="新細明體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D8E4BC"/>
        <bgColor indexed="64"/>
      </patternFill>
    </fill>
    <fill>
      <patternFill patternType="solid">
        <fgColor rgb="FF6AA84F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ABDDC4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5A5A5"/>
      </patternFill>
    </fill>
    <fill>
      <gradientFill type="path" degree="180" left="0.5" right="0.5" top="0.5" bottom="0.5">
        <stop position="0">
          <color theme="4"/>
        </stop>
        <stop position="1">
          <color rgb="FF0070C0"/>
        </stop>
      </gradientFill>
    </fill>
    <fill>
      <gradientFill type="path" degree="180" left="0.5" right="0.5" top="0.5" bottom="0.5">
        <stop position="0">
          <color theme="8" tint="0.59999389629810485"/>
        </stop>
        <stop position="1">
          <color theme="8" tint="0.80001220740379042"/>
        </stop>
      </gradient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theme="8" tint="0.39997558519241921"/>
      </left>
      <right/>
      <top style="double">
        <color theme="8" tint="0.39997558519241921"/>
      </top>
      <bottom/>
      <diagonal/>
    </border>
    <border>
      <left/>
      <right style="double">
        <color theme="8" tint="0.39997558519241921"/>
      </right>
      <top style="double">
        <color theme="8" tint="0.39997558519241921"/>
      </top>
      <bottom/>
      <diagonal/>
    </border>
    <border>
      <left style="double">
        <color theme="8" tint="0.39997558519241921"/>
      </left>
      <right/>
      <top/>
      <bottom style="double">
        <color theme="8" tint="0.39997558519241921"/>
      </bottom>
      <diagonal/>
    </border>
    <border>
      <left/>
      <right style="double">
        <color theme="8" tint="0.39997558519241921"/>
      </right>
      <top/>
      <bottom style="double">
        <color theme="8" tint="0.39997558519241921"/>
      </bottom>
      <diagonal/>
    </border>
    <border>
      <left style="double">
        <color rgb="FF00B0F0"/>
      </left>
      <right style="double">
        <color theme="1"/>
      </right>
      <top style="double">
        <color rgb="FF00B0F0"/>
      </top>
      <bottom style="double">
        <color rgb="FF00B0F0"/>
      </bottom>
      <diagonal/>
    </border>
    <border>
      <left style="double">
        <color theme="1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medium">
        <color rgb="FF00B0F0"/>
      </left>
      <right/>
      <top/>
      <bottom/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 style="thin">
        <color indexed="64"/>
      </right>
      <top style="medium">
        <color rgb="FF00B0F0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medium">
        <color rgb="FF00B0F0"/>
      </bottom>
      <diagonal/>
    </border>
    <border>
      <left style="thin">
        <color indexed="64"/>
      </left>
      <right/>
      <top style="medium">
        <color rgb="FF00B0F0"/>
      </top>
      <bottom style="medium">
        <color rgb="FF00B0F0"/>
      </bottom>
      <diagonal/>
    </border>
    <border>
      <left style="thin">
        <color indexed="64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/>
      <right style="thin">
        <color indexed="64"/>
      </right>
      <top style="medium">
        <color rgb="FF00B0F0"/>
      </top>
      <bottom style="medium">
        <color rgb="FF00B0F0"/>
      </bottom>
      <diagonal/>
    </border>
    <border>
      <left/>
      <right/>
      <top/>
      <bottom style="double">
        <color rgb="FF00B0F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B0F0"/>
      </left>
      <right/>
      <top style="medium">
        <color indexed="64"/>
      </top>
      <bottom/>
      <diagonal/>
    </border>
    <border>
      <left/>
      <right style="medium">
        <color rgb="FF00B0F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/>
      <top/>
      <bottom style="medium">
        <color indexed="64"/>
      </bottom>
      <diagonal/>
    </border>
    <border>
      <left/>
      <right style="medium">
        <color rgb="FF00B0F0"/>
      </right>
      <top/>
      <bottom style="medium">
        <color indexed="64"/>
      </bottom>
      <diagonal/>
    </border>
    <border>
      <left style="medium">
        <color rgb="FF00B0F0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theme="4" tint="0.39997558519241921"/>
      </left>
      <right style="medium">
        <color rgb="FF00B0F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medium">
        <color rgb="FF00B0F0"/>
      </right>
      <top/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 style="medium">
        <color rgb="FF00B0F0"/>
      </right>
      <top style="thin">
        <color theme="4" tint="0.39997558519241921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44" fillId="21" borderId="42" applyNumberFormat="0" applyAlignment="0" applyProtection="0">
      <alignment vertical="center"/>
    </xf>
    <xf numFmtId="0" fontId="55" fillId="0" borderId="0"/>
    <xf numFmtId="0" fontId="20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0" borderId="0"/>
  </cellStyleXfs>
  <cellXfs count="2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2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49" fontId="12" fillId="4" borderId="6" xfId="0" applyNumberFormat="1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49" fontId="16" fillId="4" borderId="9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13" borderId="0" xfId="0" applyFill="1">
      <alignment vertical="center"/>
    </xf>
    <xf numFmtId="14" fontId="25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4" fontId="25" fillId="0" borderId="0" xfId="0" applyNumberFormat="1" applyFont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/>
    </xf>
    <xf numFmtId="0" fontId="28" fillId="13" borderId="20" xfId="9" applyFont="1" applyFill="1" applyBorder="1" applyAlignment="1">
      <alignment horizontal="center" vertical="center" wrapText="1"/>
    </xf>
    <xf numFmtId="0" fontId="28" fillId="13" borderId="4" xfId="9" applyFont="1" applyFill="1" applyBorder="1" applyAlignment="1">
      <alignment horizontal="center" vertical="center" wrapText="1"/>
    </xf>
    <xf numFmtId="177" fontId="28" fillId="13" borderId="4" xfId="9" applyNumberFormat="1" applyFont="1" applyFill="1" applyBorder="1" applyAlignment="1">
      <alignment horizontal="center" vertical="center" wrapText="1"/>
    </xf>
    <xf numFmtId="0" fontId="30" fillId="0" borderId="21" xfId="9" applyFont="1" applyFill="1" applyBorder="1" applyAlignment="1">
      <alignment horizontal="center" vertical="center" wrapText="1"/>
    </xf>
    <xf numFmtId="0" fontId="29" fillId="0" borderId="32" xfId="9" applyFont="1" applyFill="1" applyBorder="1" applyAlignment="1">
      <alignment horizontal="center" vertical="center" wrapText="1"/>
    </xf>
    <xf numFmtId="0" fontId="29" fillId="0" borderId="33" xfId="9" applyFont="1" applyFill="1" applyBorder="1" applyAlignment="1">
      <alignment horizontal="center" vertical="center" wrapText="1"/>
    </xf>
    <xf numFmtId="0" fontId="29" fillId="9" borderId="33" xfId="9" applyFont="1" applyFill="1" applyBorder="1" applyAlignment="1">
      <alignment horizontal="center" vertical="center" wrapText="1"/>
    </xf>
    <xf numFmtId="0" fontId="30" fillId="0" borderId="33" xfId="9" applyFont="1" applyFill="1" applyBorder="1" applyAlignment="1">
      <alignment horizontal="center" vertical="center" wrapText="1"/>
    </xf>
    <xf numFmtId="0" fontId="30" fillId="0" borderId="34" xfId="9" applyFont="1" applyFill="1" applyBorder="1" applyAlignment="1">
      <alignment horizontal="center" vertical="center" wrapText="1"/>
    </xf>
    <xf numFmtId="0" fontId="31" fillId="13" borderId="29" xfId="0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2" fillId="0" borderId="35" xfId="9" applyFont="1" applyFill="1" applyBorder="1" applyAlignment="1">
      <alignment horizontal="center" vertical="center" wrapText="1"/>
    </xf>
    <xf numFmtId="0" fontId="12" fillId="0" borderId="36" xfId="9" applyFont="1" applyFill="1" applyBorder="1" applyAlignment="1">
      <alignment horizontal="center" vertical="center" wrapText="1"/>
    </xf>
    <xf numFmtId="49" fontId="14" fillId="0" borderId="35" xfId="9" applyNumberFormat="1" applyFont="1" applyFill="1" applyBorder="1" applyAlignment="1">
      <alignment horizontal="center" vertical="center" wrapText="1"/>
    </xf>
    <xf numFmtId="0" fontId="13" fillId="0" borderId="35" xfId="9" applyFont="1" applyFill="1" applyBorder="1" applyAlignment="1">
      <alignment horizontal="center" vertical="center" wrapText="1"/>
    </xf>
    <xf numFmtId="0" fontId="13" fillId="9" borderId="35" xfId="9" applyFont="1" applyFill="1" applyBorder="1" applyAlignment="1">
      <alignment horizontal="center" vertical="center" wrapText="1"/>
    </xf>
    <xf numFmtId="0" fontId="14" fillId="0" borderId="35" xfId="9" applyFont="1" applyFill="1" applyBorder="1" applyAlignment="1">
      <alignment horizontal="center" vertical="center" wrapText="1"/>
    </xf>
    <xf numFmtId="0" fontId="14" fillId="0" borderId="37" xfId="9" applyFont="1" applyFill="1" applyBorder="1" applyAlignment="1">
      <alignment horizontal="center" vertical="center" wrapText="1"/>
    </xf>
    <xf numFmtId="0" fontId="28" fillId="0" borderId="20" xfId="9" applyFont="1" applyFill="1" applyBorder="1" applyAlignment="1">
      <alignment horizontal="center" vertical="center" wrapText="1"/>
    </xf>
    <xf numFmtId="0" fontId="28" fillId="0" borderId="32" xfId="9" applyFont="1" applyFill="1" applyBorder="1" applyAlignment="1">
      <alignment horizontal="center" vertical="center" wrapText="1"/>
    </xf>
    <xf numFmtId="49" fontId="28" fillId="0" borderId="33" xfId="9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9" borderId="6" xfId="0" applyFont="1" applyFill="1" applyBorder="1" applyAlignment="1">
      <alignment horizontal="center" vertical="center" wrapText="1"/>
    </xf>
    <xf numFmtId="0" fontId="13" fillId="14" borderId="6" xfId="0" applyFont="1" applyFill="1" applyBorder="1" applyAlignment="1">
      <alignment horizontal="center" vertical="center" wrapText="1"/>
    </xf>
    <xf numFmtId="0" fontId="13" fillId="1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9" borderId="9" xfId="0" applyFont="1" applyFill="1" applyBorder="1" applyAlignment="1">
      <alignment horizontal="center" vertical="center" wrapText="1"/>
    </xf>
    <xf numFmtId="0" fontId="15" fillId="14" borderId="9" xfId="0" applyFont="1" applyFill="1" applyBorder="1" applyAlignment="1">
      <alignment horizontal="center" vertical="center" wrapText="1"/>
    </xf>
    <xf numFmtId="0" fontId="15" fillId="1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3" fontId="19" fillId="0" borderId="14" xfId="0" applyNumberFormat="1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13" fillId="14" borderId="16" xfId="0" applyFont="1" applyFill="1" applyBorder="1" applyAlignment="1">
      <alignment horizontal="center" vertical="center" wrapText="1"/>
    </xf>
    <xf numFmtId="0" fontId="13" fillId="15" borderId="16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wrapText="1"/>
    </xf>
    <xf numFmtId="0" fontId="0" fillId="0" borderId="0" xfId="0" applyFill="1">
      <alignment vertical="center"/>
    </xf>
    <xf numFmtId="0" fontId="0" fillId="0" borderId="3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14" borderId="4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0" fillId="14" borderId="0" xfId="0" applyFont="1" applyFill="1" applyBorder="1" applyAlignment="1">
      <alignment horizontal="center" vertical="center"/>
    </xf>
    <xf numFmtId="0" fontId="36" fillId="13" borderId="4" xfId="0" applyFont="1" applyFill="1" applyBorder="1" applyAlignment="1">
      <alignment vertical="center"/>
    </xf>
    <xf numFmtId="177" fontId="37" fillId="0" borderId="41" xfId="0" applyNumberFormat="1" applyFont="1" applyBorder="1" applyAlignment="1">
      <alignment wrapText="1"/>
    </xf>
    <xf numFmtId="0" fontId="37" fillId="0" borderId="41" xfId="0" applyFont="1" applyBorder="1" applyAlignment="1">
      <alignment wrapText="1"/>
    </xf>
    <xf numFmtId="0" fontId="27" fillId="0" borderId="0" xfId="0" applyFont="1">
      <alignment vertical="center"/>
    </xf>
    <xf numFmtId="177" fontId="38" fillId="0" borderId="41" xfId="0" applyNumberFormat="1" applyFont="1" applyBorder="1" applyAlignment="1">
      <alignment wrapText="1"/>
    </xf>
    <xf numFmtId="0" fontId="38" fillId="0" borderId="41" xfId="0" applyFont="1" applyBorder="1" applyAlignment="1">
      <alignment horizontal="right" wrapText="1"/>
    </xf>
    <xf numFmtId="0" fontId="38" fillId="0" borderId="41" xfId="0" applyFont="1" applyBorder="1" applyAlignment="1">
      <alignment wrapText="1"/>
    </xf>
    <xf numFmtId="0" fontId="27" fillId="0" borderId="0" xfId="0" applyNumberFormat="1" applyFont="1">
      <alignment vertical="center"/>
    </xf>
    <xf numFmtId="0" fontId="14" fillId="2" borderId="6" xfId="0" applyFont="1" applyFill="1" applyBorder="1" applyAlignment="1">
      <alignment horizontal="center" vertical="center" wrapText="1"/>
    </xf>
    <xf numFmtId="0" fontId="25" fillId="11" borderId="0" xfId="0" applyFont="1" applyFill="1" applyBorder="1" applyAlignment="1">
      <alignment horizontal="center" vertical="center"/>
    </xf>
    <xf numFmtId="0" fontId="39" fillId="17" borderId="0" xfId="0" applyFont="1" applyFill="1" applyBorder="1" applyAlignment="1">
      <alignment horizontal="center" vertical="center"/>
    </xf>
    <xf numFmtId="0" fontId="25" fillId="17" borderId="0" xfId="0" applyFont="1" applyFill="1" applyBorder="1" applyAlignment="1">
      <alignment horizontal="center" vertical="center"/>
    </xf>
    <xf numFmtId="0" fontId="23" fillId="17" borderId="0" xfId="0" applyFont="1" applyFill="1" applyBorder="1" applyAlignment="1">
      <alignment horizontal="center" vertical="center"/>
    </xf>
    <xf numFmtId="0" fontId="39" fillId="11" borderId="0" xfId="0" applyFont="1" applyFill="1" applyBorder="1" applyAlignment="1">
      <alignment horizontal="center" vertical="center"/>
    </xf>
    <xf numFmtId="14" fontId="25" fillId="11" borderId="0" xfId="0" applyNumberFormat="1" applyFont="1" applyFill="1" applyBorder="1" applyAlignment="1">
      <alignment horizontal="center" vertical="center"/>
    </xf>
    <xf numFmtId="0" fontId="23" fillId="11" borderId="0" xfId="0" applyFont="1" applyFill="1" applyBorder="1" applyAlignment="1">
      <alignment horizontal="center" vertical="center"/>
    </xf>
    <xf numFmtId="0" fontId="39" fillId="18" borderId="0" xfId="0" applyFont="1" applyFill="1" applyBorder="1" applyAlignment="1">
      <alignment horizontal="center" vertical="center"/>
    </xf>
    <xf numFmtId="0" fontId="25" fillId="18" borderId="0" xfId="0" applyFont="1" applyFill="1" applyBorder="1" applyAlignment="1">
      <alignment horizontal="center" vertical="center"/>
    </xf>
    <xf numFmtId="0" fontId="23" fillId="18" borderId="0" xfId="0" applyFont="1" applyFill="1" applyBorder="1" applyAlignment="1">
      <alignment horizontal="center" vertical="center"/>
    </xf>
    <xf numFmtId="0" fontId="25" fillId="14" borderId="0" xfId="0" applyFont="1" applyFill="1" applyBorder="1" applyAlignment="1">
      <alignment horizontal="center" vertical="center"/>
    </xf>
    <xf numFmtId="176" fontId="25" fillId="14" borderId="0" xfId="0" applyNumberFormat="1" applyFont="1" applyFill="1" applyBorder="1" applyAlignment="1">
      <alignment horizontal="center" vertical="center"/>
    </xf>
    <xf numFmtId="0" fontId="23" fillId="14" borderId="0" xfId="0" applyFont="1" applyFill="1" applyBorder="1" applyAlignment="1">
      <alignment horizontal="center" vertical="center"/>
    </xf>
    <xf numFmtId="0" fontId="23" fillId="14" borderId="0" xfId="0" applyFont="1" applyFill="1" applyBorder="1" applyAlignment="1">
      <alignment vertical="center"/>
    </xf>
    <xf numFmtId="0" fontId="24" fillId="14" borderId="0" xfId="0" applyFont="1" applyFill="1" applyBorder="1" applyAlignment="1">
      <alignment horizontal="center" vertical="center"/>
    </xf>
    <xf numFmtId="0" fontId="40" fillId="17" borderId="0" xfId="0" applyNumberFormat="1" applyFont="1" applyFill="1" applyBorder="1" applyAlignment="1">
      <alignment horizontal="center" vertical="center"/>
    </xf>
    <xf numFmtId="49" fontId="39" fillId="17" borderId="0" xfId="0" applyNumberFormat="1" applyFont="1" applyFill="1" applyBorder="1" applyAlignment="1">
      <alignment horizontal="center" vertical="center"/>
    </xf>
    <xf numFmtId="0" fontId="25" fillId="17" borderId="0" xfId="0" applyNumberFormat="1" applyFont="1" applyFill="1" applyBorder="1" applyAlignment="1">
      <alignment horizontal="center" vertical="center"/>
    </xf>
    <xf numFmtId="49" fontId="25" fillId="17" borderId="0" xfId="0" applyNumberFormat="1" applyFont="1" applyFill="1" applyBorder="1" applyAlignment="1">
      <alignment horizontal="center" vertical="center"/>
    </xf>
    <xf numFmtId="0" fontId="39" fillId="20" borderId="0" xfId="0" applyFont="1" applyFill="1" applyBorder="1" applyAlignment="1">
      <alignment horizontal="center" vertical="center"/>
    </xf>
    <xf numFmtId="0" fontId="25" fillId="20" borderId="0" xfId="0" applyFont="1" applyFill="1" applyBorder="1" applyAlignment="1">
      <alignment horizontal="center" vertical="center"/>
    </xf>
    <xf numFmtId="0" fontId="23" fillId="20" borderId="0" xfId="0" applyFont="1" applyFill="1" applyBorder="1" applyAlignment="1">
      <alignment horizontal="center" vertical="center"/>
    </xf>
    <xf numFmtId="0" fontId="26" fillId="20" borderId="0" xfId="0" applyFont="1" applyFill="1" applyBorder="1" applyAlignment="1">
      <alignment horizontal="center" vertical="center"/>
    </xf>
    <xf numFmtId="176" fontId="2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0" fillId="0" borderId="0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top" wrapText="1"/>
    </xf>
    <xf numFmtId="0" fontId="50" fillId="16" borderId="52" xfId="0" applyFont="1" applyFill="1" applyBorder="1" applyAlignment="1">
      <alignment horizontal="center" vertical="top" wrapText="1"/>
    </xf>
    <xf numFmtId="0" fontId="50" fillId="16" borderId="54" xfId="0" applyFont="1" applyFill="1" applyBorder="1" applyAlignment="1">
      <alignment horizontal="center" vertical="top" wrapText="1"/>
    </xf>
    <xf numFmtId="0" fontId="50" fillId="12" borderId="52" xfId="0" applyFont="1" applyFill="1" applyBorder="1" applyAlignment="1">
      <alignment horizontal="center" vertical="center" wrapText="1"/>
    </xf>
    <xf numFmtId="0" fontId="50" fillId="12" borderId="54" xfId="0" applyFont="1" applyFill="1" applyBorder="1" applyAlignment="1">
      <alignment horizontal="center" vertical="center" wrapText="1"/>
    </xf>
    <xf numFmtId="0" fontId="39" fillId="11" borderId="49" xfId="0" applyFont="1" applyFill="1" applyBorder="1" applyAlignment="1">
      <alignment horizontal="center" vertical="center"/>
    </xf>
    <xf numFmtId="0" fontId="39" fillId="11" borderId="50" xfId="0" applyFont="1" applyFill="1" applyBorder="1" applyAlignment="1">
      <alignment horizontal="center" vertical="center"/>
    </xf>
    <xf numFmtId="0" fontId="40" fillId="18" borderId="49" xfId="0" applyFont="1" applyFill="1" applyBorder="1" applyAlignment="1">
      <alignment horizontal="center" vertical="center"/>
    </xf>
    <xf numFmtId="0" fontId="39" fillId="18" borderId="50" xfId="0" applyFont="1" applyFill="1" applyBorder="1" applyAlignment="1">
      <alignment horizontal="center" vertical="center"/>
    </xf>
    <xf numFmtId="0" fontId="41" fillId="20" borderId="0" xfId="0" applyFont="1" applyFill="1" applyBorder="1" applyAlignment="1">
      <alignment horizontal="center" vertical="center"/>
    </xf>
    <xf numFmtId="0" fontId="41" fillId="11" borderId="49" xfId="0" applyFont="1" applyFill="1" applyBorder="1" applyAlignment="1">
      <alignment horizontal="center" vertical="center"/>
    </xf>
    <xf numFmtId="0" fontId="41" fillId="11" borderId="0" xfId="0" applyFont="1" applyFill="1" applyBorder="1" applyAlignment="1">
      <alignment horizontal="center" vertical="center"/>
    </xf>
    <xf numFmtId="0" fontId="42" fillId="11" borderId="0" xfId="0" applyFont="1" applyFill="1" applyBorder="1" applyAlignment="1">
      <alignment horizontal="center" vertical="center"/>
    </xf>
    <xf numFmtId="0" fontId="41" fillId="11" borderId="50" xfId="0" applyFont="1" applyFill="1" applyBorder="1" applyAlignment="1">
      <alignment horizontal="center" vertical="center"/>
    </xf>
    <xf numFmtId="0" fontId="41" fillId="17" borderId="0" xfId="0" applyFont="1" applyFill="1" applyBorder="1" applyAlignment="1">
      <alignment horizontal="center" vertical="center"/>
    </xf>
    <xf numFmtId="0" fontId="41" fillId="18" borderId="0" xfId="0" applyFont="1" applyFill="1" applyBorder="1" applyAlignment="1">
      <alignment horizontal="center" vertical="center"/>
    </xf>
    <xf numFmtId="0" fontId="41" fillId="18" borderId="50" xfId="0" applyFont="1" applyFill="1" applyBorder="1" applyAlignment="1">
      <alignment horizontal="center" vertical="center"/>
    </xf>
    <xf numFmtId="0" fontId="42" fillId="20" borderId="0" xfId="0" applyFont="1" applyFill="1" applyBorder="1" applyAlignment="1">
      <alignment horizontal="center" vertical="center"/>
    </xf>
    <xf numFmtId="0" fontId="42" fillId="11" borderId="49" xfId="0" applyFont="1" applyFill="1" applyBorder="1" applyAlignment="1">
      <alignment horizontal="center" vertical="center"/>
    </xf>
    <xf numFmtId="0" fontId="42" fillId="11" borderId="50" xfId="0" applyFont="1" applyFill="1" applyBorder="1" applyAlignment="1">
      <alignment horizontal="center" vertical="center"/>
    </xf>
    <xf numFmtId="0" fontId="42" fillId="17" borderId="0" xfId="0" applyFont="1" applyFill="1" applyBorder="1" applyAlignment="1">
      <alignment horizontal="center" vertical="center"/>
    </xf>
    <xf numFmtId="0" fontId="42" fillId="18" borderId="0" xfId="0" applyFont="1" applyFill="1" applyBorder="1" applyAlignment="1">
      <alignment horizontal="center" vertical="center"/>
    </xf>
    <xf numFmtId="0" fontId="42" fillId="18" borderId="50" xfId="0" applyFont="1" applyFill="1" applyBorder="1" applyAlignment="1">
      <alignment horizontal="center" vertical="center"/>
    </xf>
    <xf numFmtId="0" fontId="25" fillId="11" borderId="49" xfId="0" applyNumberFormat="1" applyFont="1" applyFill="1" applyBorder="1" applyAlignment="1">
      <alignment horizontal="center" vertical="center"/>
    </xf>
    <xf numFmtId="0" fontId="23" fillId="18" borderId="0" xfId="0" applyFont="1" applyFill="1" applyBorder="1" applyAlignment="1">
      <alignment vertical="center"/>
    </xf>
    <xf numFmtId="0" fontId="23" fillId="18" borderId="50" xfId="0" applyFont="1" applyFill="1" applyBorder="1" applyAlignment="1">
      <alignment vertical="center"/>
    </xf>
    <xf numFmtId="0" fontId="23" fillId="20" borderId="0" xfId="0" applyFont="1" applyFill="1" applyBorder="1" applyAlignment="1">
      <alignment vertical="center"/>
    </xf>
    <xf numFmtId="0" fontId="23" fillId="11" borderId="0" xfId="0" applyFont="1" applyFill="1" applyBorder="1" applyAlignment="1">
      <alignment vertical="center"/>
    </xf>
    <xf numFmtId="0" fontId="23" fillId="17" borderId="0" xfId="0" applyFont="1" applyFill="1" applyBorder="1" applyAlignment="1">
      <alignment vertical="center"/>
    </xf>
    <xf numFmtId="0" fontId="23" fillId="11" borderId="49" xfId="0" applyFont="1" applyFill="1" applyBorder="1" applyAlignment="1">
      <alignment horizontal="right" vertical="center"/>
    </xf>
    <xf numFmtId="0" fontId="23" fillId="11" borderId="50" xfId="0" applyFont="1" applyFill="1" applyBorder="1" applyAlignment="1">
      <alignment vertical="center"/>
    </xf>
    <xf numFmtId="0" fontId="23" fillId="17" borderId="0" xfId="0" applyFont="1" applyFill="1" applyBorder="1" applyAlignment="1">
      <alignment horizontal="right" vertical="center"/>
    </xf>
    <xf numFmtId="0" fontId="22" fillId="11" borderId="0" xfId="0" applyFont="1" applyFill="1" applyBorder="1" applyAlignment="1">
      <alignment horizontal="center" vertical="center"/>
    </xf>
    <xf numFmtId="0" fontId="43" fillId="20" borderId="0" xfId="0" applyFont="1" applyFill="1" applyBorder="1" applyAlignment="1">
      <alignment vertical="center"/>
    </xf>
    <xf numFmtId="0" fontId="43" fillId="11" borderId="0" xfId="0" applyFont="1" applyFill="1" applyBorder="1" applyAlignment="1">
      <alignment vertical="center"/>
    </xf>
    <xf numFmtId="0" fontId="23" fillId="11" borderId="49" xfId="0" applyFont="1" applyFill="1" applyBorder="1" applyAlignment="1">
      <alignment horizontal="center" vertical="center"/>
    </xf>
    <xf numFmtId="0" fontId="23" fillId="11" borderId="50" xfId="0" applyFont="1" applyFill="1" applyBorder="1" applyAlignment="1">
      <alignment horizontal="center" vertical="center"/>
    </xf>
    <xf numFmtId="0" fontId="25" fillId="18" borderId="50" xfId="0" applyFont="1" applyFill="1" applyBorder="1" applyAlignment="1">
      <alignment horizontal="center" vertical="center"/>
    </xf>
    <xf numFmtId="0" fontId="23" fillId="18" borderId="50" xfId="0" applyFont="1" applyFill="1" applyBorder="1" applyAlignment="1">
      <alignment horizontal="center" vertical="center"/>
    </xf>
    <xf numFmtId="0" fontId="50" fillId="10" borderId="52" xfId="0" applyFont="1" applyFill="1" applyBorder="1" applyAlignment="1">
      <alignment horizontal="center" vertical="center" wrapText="1"/>
    </xf>
    <xf numFmtId="0" fontId="50" fillId="10" borderId="53" xfId="0" applyFont="1" applyFill="1" applyBorder="1" applyAlignment="1">
      <alignment horizontal="center" vertical="center" wrapText="1"/>
    </xf>
    <xf numFmtId="0" fontId="50" fillId="16" borderId="51" xfId="0" applyFont="1" applyFill="1" applyBorder="1" applyAlignment="1">
      <alignment horizontal="center" vertical="center" wrapText="1"/>
    </xf>
    <xf numFmtId="0" fontId="50" fillId="16" borderId="52" xfId="0" applyFont="1" applyFill="1" applyBorder="1" applyAlignment="1">
      <alignment horizontal="center" vertical="center" wrapText="1"/>
    </xf>
    <xf numFmtId="49" fontId="50" fillId="16" borderId="52" xfId="0" applyNumberFormat="1" applyFont="1" applyFill="1" applyBorder="1" applyAlignment="1">
      <alignment horizontal="center" vertical="center" wrapText="1"/>
    </xf>
    <xf numFmtId="49" fontId="51" fillId="19" borderId="55" xfId="0" applyNumberFormat="1" applyFont="1" applyFill="1" applyBorder="1" applyAlignment="1">
      <alignment horizontal="center" vertical="center" wrapText="1"/>
    </xf>
    <xf numFmtId="49" fontId="50" fillId="19" borderId="52" xfId="0" applyNumberFormat="1" applyFont="1" applyFill="1" applyBorder="1" applyAlignment="1">
      <alignment horizontal="center" vertical="center" wrapText="1"/>
    </xf>
    <xf numFmtId="0" fontId="50" fillId="19" borderId="52" xfId="0" applyFont="1" applyFill="1" applyBorder="1" applyAlignment="1">
      <alignment horizontal="center" vertical="center" wrapText="1"/>
    </xf>
    <xf numFmtId="49" fontId="50" fillId="19" borderId="53" xfId="0" applyNumberFormat="1" applyFont="1" applyFill="1" applyBorder="1" applyAlignment="1">
      <alignment horizontal="center" vertical="center" wrapText="1"/>
    </xf>
    <xf numFmtId="0" fontId="50" fillId="12" borderId="51" xfId="0" applyFont="1" applyFill="1" applyBorder="1" applyAlignment="1">
      <alignment horizontal="center" vertical="center" wrapText="1"/>
    </xf>
    <xf numFmtId="0" fontId="50" fillId="14" borderId="55" xfId="0" applyFont="1" applyFill="1" applyBorder="1" applyAlignment="1">
      <alignment horizontal="center" vertical="center" wrapText="1"/>
    </xf>
    <xf numFmtId="0" fontId="47" fillId="13" borderId="1" xfId="0" applyFont="1" applyFill="1" applyBorder="1" applyAlignment="1">
      <alignment vertical="center"/>
    </xf>
    <xf numFmtId="0" fontId="46" fillId="13" borderId="1" xfId="0" applyFont="1" applyFill="1" applyBorder="1" applyAlignment="1"/>
    <xf numFmtId="0" fontId="46" fillId="0" borderId="0" xfId="0" applyFont="1" applyFill="1" applyBorder="1" applyAlignment="1"/>
    <xf numFmtId="0" fontId="47" fillId="0" borderId="0" xfId="0" applyFont="1" applyFill="1" applyBorder="1" applyAlignment="1">
      <alignment vertical="center"/>
    </xf>
    <xf numFmtId="0" fontId="50" fillId="10" borderId="62" xfId="0" applyFont="1" applyFill="1" applyBorder="1" applyAlignment="1">
      <alignment horizontal="center" vertical="center" wrapText="1"/>
    </xf>
    <xf numFmtId="0" fontId="39" fillId="20" borderId="1" xfId="0" applyFont="1" applyFill="1" applyBorder="1" applyAlignment="1">
      <alignment horizontal="center" vertical="center"/>
    </xf>
    <xf numFmtId="0" fontId="22" fillId="20" borderId="1" xfId="0" applyFont="1" applyFill="1" applyBorder="1" applyAlignment="1">
      <alignment horizontal="center" vertical="center"/>
    </xf>
    <xf numFmtId="0" fontId="42" fillId="20" borderId="1" xfId="0" applyFont="1" applyFill="1" applyBorder="1" applyAlignment="1">
      <alignment horizontal="center" vertical="center"/>
    </xf>
    <xf numFmtId="0" fontId="23" fillId="20" borderId="1" xfId="0" applyFont="1" applyFill="1" applyBorder="1" applyAlignment="1">
      <alignment vertical="center"/>
    </xf>
    <xf numFmtId="0" fontId="23" fillId="20" borderId="1" xfId="0" applyFont="1" applyFill="1" applyBorder="1" applyAlignment="1">
      <alignment horizontal="center" vertical="center"/>
    </xf>
    <xf numFmtId="0" fontId="23" fillId="20" borderId="12" xfId="0" applyFont="1" applyFill="1" applyBorder="1" applyAlignment="1">
      <alignment horizontal="center" vertical="center"/>
    </xf>
    <xf numFmtId="0" fontId="23" fillId="20" borderId="10" xfId="0" applyFont="1" applyFill="1" applyBorder="1" applyAlignment="1">
      <alignment horizontal="center" vertical="center"/>
    </xf>
    <xf numFmtId="0" fontId="26" fillId="20" borderId="10" xfId="0" applyFont="1" applyFill="1" applyBorder="1" applyAlignment="1">
      <alignment horizontal="center" vertical="center"/>
    </xf>
    <xf numFmtId="0" fontId="23" fillId="11" borderId="63" xfId="0" applyFont="1" applyFill="1" applyBorder="1" applyAlignment="1">
      <alignment horizontal="center" vertical="center"/>
    </xf>
    <xf numFmtId="0" fontId="23" fillId="11" borderId="10" xfId="0" applyFont="1" applyFill="1" applyBorder="1" applyAlignment="1">
      <alignment horizontal="center" vertical="center"/>
    </xf>
    <xf numFmtId="0" fontId="23" fillId="11" borderId="64" xfId="0" applyFont="1" applyFill="1" applyBorder="1" applyAlignment="1">
      <alignment horizontal="center" vertical="center"/>
    </xf>
    <xf numFmtId="0" fontId="23" fillId="17" borderId="10" xfId="0" applyFont="1" applyFill="1" applyBorder="1" applyAlignment="1">
      <alignment horizontal="center" vertical="center"/>
    </xf>
    <xf numFmtId="0" fontId="40" fillId="18" borderId="63" xfId="0" applyFont="1" applyFill="1" applyBorder="1" applyAlignment="1">
      <alignment horizontal="center" vertical="center"/>
    </xf>
    <xf numFmtId="0" fontId="23" fillId="18" borderId="10" xfId="0" applyFont="1" applyFill="1" applyBorder="1" applyAlignment="1">
      <alignment horizontal="center" vertical="center"/>
    </xf>
    <xf numFmtId="0" fontId="23" fillId="18" borderId="64" xfId="0" applyFont="1" applyFill="1" applyBorder="1" applyAlignment="1">
      <alignment horizontal="center" vertical="center"/>
    </xf>
    <xf numFmtId="0" fontId="23" fillId="14" borderId="10" xfId="0" applyFont="1" applyFill="1" applyBorder="1" applyAlignment="1">
      <alignment horizontal="center" vertical="center"/>
    </xf>
    <xf numFmtId="176" fontId="25" fillId="14" borderId="10" xfId="0" applyNumberFormat="1" applyFont="1" applyFill="1" applyBorder="1" applyAlignment="1">
      <alignment horizontal="center" vertical="center"/>
    </xf>
    <xf numFmtId="176" fontId="50" fillId="14" borderId="53" xfId="0" applyNumberFormat="1" applyFont="1" applyFill="1" applyBorder="1" applyAlignment="1">
      <alignment horizontal="center" vertical="center" wrapText="1"/>
    </xf>
    <xf numFmtId="0" fontId="50" fillId="24" borderId="65" xfId="0" applyFont="1" applyFill="1" applyBorder="1" applyAlignment="1">
      <alignment horizontal="center" vertical="center" wrapText="1"/>
    </xf>
    <xf numFmtId="0" fontId="39" fillId="24" borderId="67" xfId="0" applyFont="1" applyFill="1" applyBorder="1" applyAlignment="1">
      <alignment horizontal="center" vertical="center"/>
    </xf>
    <xf numFmtId="0" fontId="39" fillId="24" borderId="66" xfId="0" applyFont="1" applyFill="1" applyBorder="1" applyAlignment="1">
      <alignment horizontal="center" vertical="center"/>
    </xf>
    <xf numFmtId="0" fontId="51" fillId="25" borderId="3" xfId="0" applyFont="1" applyFill="1" applyBorder="1" applyAlignment="1">
      <alignment horizontal="center" vertical="top" wrapText="1"/>
    </xf>
    <xf numFmtId="0" fontId="25" fillId="25" borderId="2" xfId="0" applyFont="1" applyFill="1" applyBorder="1" applyAlignment="1">
      <alignment horizontal="center" vertical="center"/>
    </xf>
    <xf numFmtId="0" fontId="25" fillId="25" borderId="13" xfId="0" applyFont="1" applyFill="1" applyBorder="1" applyAlignment="1">
      <alignment horizontal="center" vertical="center"/>
    </xf>
    <xf numFmtId="0" fontId="25" fillId="25" borderId="0" xfId="0" applyFont="1" applyFill="1" applyBorder="1" applyAlignment="1">
      <alignment horizontal="center" vertical="center"/>
    </xf>
    <xf numFmtId="0" fontId="54" fillId="23" borderId="47" xfId="10" applyFont="1" applyFill="1" applyBorder="1" applyAlignment="1">
      <alignment horizontal="center" vertical="center"/>
    </xf>
    <xf numFmtId="0" fontId="54" fillId="23" borderId="48" xfId="10" applyFont="1" applyFill="1" applyBorder="1" applyAlignment="1">
      <alignment horizontal="center" vertical="center"/>
    </xf>
    <xf numFmtId="0" fontId="40" fillId="10" borderId="57" xfId="0" applyFont="1" applyFill="1" applyBorder="1" applyAlignment="1">
      <alignment horizontal="center" vertical="center"/>
    </xf>
    <xf numFmtId="0" fontId="40" fillId="10" borderId="58" xfId="0" applyFont="1" applyFill="1" applyBorder="1" applyAlignment="1">
      <alignment horizontal="center" vertical="center"/>
    </xf>
    <xf numFmtId="0" fontId="40" fillId="16" borderId="59" xfId="0" applyFont="1" applyFill="1" applyBorder="1" applyAlignment="1">
      <alignment horizontal="center" vertical="center"/>
    </xf>
    <xf numFmtId="0" fontId="40" fillId="16" borderId="58" xfId="0" applyFont="1" applyFill="1" applyBorder="1" applyAlignment="1">
      <alignment horizontal="center" vertical="center"/>
    </xf>
    <xf numFmtId="0" fontId="40" fillId="16" borderId="60" xfId="0" applyFont="1" applyFill="1" applyBorder="1" applyAlignment="1">
      <alignment horizontal="center" vertical="center"/>
    </xf>
    <xf numFmtId="0" fontId="40" fillId="19" borderId="58" xfId="0" applyFont="1" applyFill="1" applyBorder="1" applyAlignment="1">
      <alignment horizontal="center" vertical="center"/>
    </xf>
    <xf numFmtId="0" fontId="40" fillId="12" borderId="59" xfId="0" applyFont="1" applyFill="1" applyBorder="1" applyAlignment="1">
      <alignment horizontal="center" vertical="center"/>
    </xf>
    <xf numFmtId="0" fontId="40" fillId="12" borderId="58" xfId="0" applyFont="1" applyFill="1" applyBorder="1" applyAlignment="1">
      <alignment horizontal="center" vertical="center"/>
    </xf>
    <xf numFmtId="0" fontId="40" fillId="12" borderId="60" xfId="0" applyFont="1" applyFill="1" applyBorder="1" applyAlignment="1">
      <alignment horizontal="center" vertical="center"/>
    </xf>
    <xf numFmtId="0" fontId="40" fillId="7" borderId="58" xfId="0" applyFont="1" applyFill="1" applyBorder="1" applyAlignment="1">
      <alignment horizontal="center" vertical="center"/>
    </xf>
    <xf numFmtId="0" fontId="40" fillId="7" borderId="61" xfId="0" applyFont="1" applyFill="1" applyBorder="1" applyAlignment="1">
      <alignment horizontal="center" vertical="center"/>
    </xf>
    <xf numFmtId="0" fontId="53" fillId="22" borderId="43" xfId="10" applyFont="1" applyFill="1" applyBorder="1" applyAlignment="1">
      <alignment horizontal="center" vertical="center" wrapText="1"/>
    </xf>
    <xf numFmtId="0" fontId="53" fillId="22" borderId="44" xfId="10" applyFont="1" applyFill="1" applyBorder="1" applyAlignment="1">
      <alignment horizontal="center" vertical="center" wrapText="1"/>
    </xf>
    <xf numFmtId="0" fontId="53" fillId="22" borderId="45" xfId="10" applyFont="1" applyFill="1" applyBorder="1" applyAlignment="1">
      <alignment horizontal="center" vertical="center" wrapText="1"/>
    </xf>
    <xf numFmtId="0" fontId="53" fillId="22" borderId="46" xfId="10" applyFont="1" applyFill="1" applyBorder="1" applyAlignment="1">
      <alignment horizontal="center" vertical="center" wrapText="1"/>
    </xf>
    <xf numFmtId="0" fontId="53" fillId="22" borderId="0" xfId="10" applyFont="1" applyFill="1" applyBorder="1" applyAlignment="1">
      <alignment horizontal="center" vertical="center" wrapText="1"/>
    </xf>
    <xf numFmtId="0" fontId="53" fillId="22" borderId="56" xfId="10" applyFont="1" applyFill="1" applyBorder="1" applyAlignment="1">
      <alignment horizontal="center" vertical="center" wrapText="1"/>
    </xf>
    <xf numFmtId="0" fontId="39" fillId="24" borderId="68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7" fillId="22" borderId="0" xfId="13" applyFont="1" applyFill="1" applyBorder="1" applyAlignment="1" applyProtection="1">
      <alignment horizontal="center" vertical="center" wrapText="1"/>
    </xf>
    <xf numFmtId="0" fontId="45" fillId="22" borderId="0" xfId="1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10" fillId="0" borderId="0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/>
    </xf>
    <xf numFmtId="0" fontId="28" fillId="0" borderId="30" xfId="9" applyFont="1" applyFill="1" applyBorder="1" applyAlignment="1">
      <alignment horizontal="center" vertical="center" wrapText="1"/>
    </xf>
    <xf numFmtId="0" fontId="28" fillId="0" borderId="31" xfId="9" applyFont="1" applyFill="1" applyBorder="1" applyAlignment="1">
      <alignment horizontal="center" vertical="center" wrapText="1"/>
    </xf>
    <xf numFmtId="0" fontId="14" fillId="0" borderId="26" xfId="9" applyFont="1" applyBorder="1" applyAlignment="1">
      <alignment horizontal="center" vertical="center" wrapText="1"/>
    </xf>
    <xf numFmtId="0" fontId="14" fillId="0" borderId="28" xfId="9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</cellXfs>
  <cellStyles count="15">
    <cellStyle name="一般" xfId="0" builtinId="0"/>
    <cellStyle name="一般 10" xfId="9"/>
    <cellStyle name="一般 2" xfId="1"/>
    <cellStyle name="一般 2 2" xfId="2"/>
    <cellStyle name="一般 2 3" xfId="14"/>
    <cellStyle name="一般 2 6" xfId="3"/>
    <cellStyle name="一般 3" xfId="4"/>
    <cellStyle name="一般 4" xfId="5"/>
    <cellStyle name="一般 5" xfId="6"/>
    <cellStyle name="一般 6" xfId="7"/>
    <cellStyle name="一般 7" xfId="11"/>
    <cellStyle name="一般 8" xfId="8"/>
    <cellStyle name="一般 9" xfId="12"/>
    <cellStyle name="超連結" xfId="13" builtinId="8"/>
    <cellStyle name="檢查儲存格" xfId="10" builtinId="23"/>
  </cellStyles>
  <dxfs count="92"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auto="1"/>
      </font>
      <fill>
        <patternFill>
          <bgColor theme="3" tint="0.79998168889431442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新細明體"/>
        <scheme val="major"/>
      </font>
      <numFmt numFmtId="176" formatCode="[$-404]e&quot;年&quot;m&quot;月&quot;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新細明體"/>
        <scheme val="maj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新細明體"/>
        <scheme val="major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細明體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MingLiu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textRotation="0" wrapText="0" indent="0" justifyLastLine="0" shrinkToFit="0" readingOrder="0"/>
    </dxf>
    <dxf>
      <border>
        <bottom style="medium">
          <color rgb="FF00B0F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新細明體"/>
        <scheme val="maj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樞紐分析表樣式 1" table="0" count="1">
      <tableStyleElement type="wholeTable" dxfId="91"/>
    </tableStyle>
  </tableStyles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09.2.13&#23416;&#26657;&#38651;&#33126;-------\&#24604;\105.0224&#23416;&#21209;&#34389;~107.3&#26376;\&#23416;&#21209;&#34389;&#21214;&#20445;&#21152;&#20445;.&#36864;&#20445;1050328---------\&#21508;&#21934;&#20301;&#36039;&#26009;\108&#24180;6&#26376;-0617~~~\110&#24180;2&#26376;\02-&#25237;&#20445;&#36039;&#260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09.2.13&#23416;&#26657;&#38651;&#33126;-------\&#24604;\105.0224&#23416;&#21209;&#34389;~107.3&#26376;\&#23416;&#21209;&#34389;&#21214;&#20445;&#21152;&#20445;.&#36864;&#20445;1050328---------\&#21508;&#21934;&#20301;&#36039;&#26009;\108&#24180;6&#26376;-0617~~~\110&#24180;2&#26376;\99-&#22522;&#26412;&#36039;&#2600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09.2.13&#23416;&#26657;&#38651;&#33126;-------\&#24604;\105.0224&#23416;&#21209;&#34389;~107.3&#26376;\&#23416;&#21209;&#34389;&#21214;&#20445;&#21152;&#20445;.&#36864;&#20445;1050328---------\&#21508;&#21934;&#20301;&#36039;&#26009;\108&#24180;6&#26376;-0617~~~\110&#24180;2&#26376;\99-&#25237;&#20445;&#34218;&#36039;&#32026;&#3631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-工讀紀錄"/>
      <sheetName val="03-工讀時數表"/>
      <sheetName val="03-工讀時數表 (學號)"/>
      <sheetName val="04-工讀日數"/>
      <sheetName val="09-領取薪資"/>
      <sheetName val="08-勞保負擔試算"/>
      <sheetName val="05-連續工讀累計"/>
      <sheetName val="02-試算查詢"/>
      <sheetName val="工作表1"/>
      <sheetName val="兼任助理勞動契約"/>
    </sheetNames>
    <sheetDataSet>
      <sheetData sheetId="0"/>
      <sheetData sheetId="1">
        <row r="5">
          <cell r="A5" t="str">
            <v>身分證/居留證號</v>
          </cell>
          <cell r="B5" t="str">
            <v>姓名2</v>
          </cell>
        </row>
        <row r="6">
          <cell r="A6" t="str">
            <v>TEST</v>
          </cell>
          <cell r="B6" t="str">
            <v>TEST</v>
          </cell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I6">
            <v>0</v>
          </cell>
        </row>
        <row r="7">
          <cell r="A7" t="str">
            <v>F229265449</v>
          </cell>
          <cell r="B7" t="str">
            <v>王芷吟</v>
          </cell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>
            <v>4</v>
          </cell>
          <cell r="Y7">
            <v>4</v>
          </cell>
          <cell r="Z7">
            <v>4</v>
          </cell>
          <cell r="AA7">
            <v>2</v>
          </cell>
          <cell r="AB7"/>
          <cell r="AC7"/>
          <cell r="AD7"/>
          <cell r="AE7"/>
          <cell r="AF7"/>
          <cell r="AG7"/>
          <cell r="AI7">
            <v>14</v>
          </cell>
          <cell r="AJ7" t="str">
            <v/>
          </cell>
        </row>
        <row r="8">
          <cell r="A8" t="str">
            <v>F230768166</v>
          </cell>
          <cell r="B8" t="str">
            <v>梁家蕙</v>
          </cell>
          <cell r="C8">
            <v>1</v>
          </cell>
          <cell r="D8">
            <v>1</v>
          </cell>
          <cell r="E8">
            <v>1</v>
          </cell>
          <cell r="F8">
            <v>0</v>
          </cell>
          <cell r="G8">
            <v>1</v>
          </cell>
          <cell r="H8">
            <v>0</v>
          </cell>
          <cell r="I8">
            <v>0</v>
          </cell>
          <cell r="J8">
            <v>1</v>
          </cell>
          <cell r="K8">
            <v>1</v>
          </cell>
          <cell r="L8">
            <v>0</v>
          </cell>
          <cell r="M8">
            <v>0</v>
          </cell>
          <cell r="N8">
            <v>2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1</v>
          </cell>
          <cell r="T8">
            <v>1</v>
          </cell>
          <cell r="U8">
            <v>2</v>
          </cell>
          <cell r="V8">
            <v>0</v>
          </cell>
          <cell r="W8">
            <v>0</v>
          </cell>
          <cell r="X8">
            <v>1</v>
          </cell>
          <cell r="Y8">
            <v>2</v>
          </cell>
          <cell r="Z8">
            <v>2</v>
          </cell>
          <cell r="AA8">
            <v>1</v>
          </cell>
          <cell r="AB8">
            <v>2</v>
          </cell>
          <cell r="AC8">
            <v>0</v>
          </cell>
          <cell r="AD8">
            <v>0</v>
          </cell>
          <cell r="AE8"/>
          <cell r="AF8"/>
          <cell r="AG8"/>
          <cell r="AI8">
            <v>20</v>
          </cell>
          <cell r="AJ8">
            <v>4000</v>
          </cell>
        </row>
        <row r="9">
          <cell r="A9" t="str">
            <v>H225301348</v>
          </cell>
          <cell r="B9" t="str">
            <v>楊心寧</v>
          </cell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>
            <v>8</v>
          </cell>
          <cell r="Y9">
            <v>8</v>
          </cell>
          <cell r="Z9">
            <v>6</v>
          </cell>
          <cell r="AA9">
            <v>2</v>
          </cell>
          <cell r="AB9">
            <v>4</v>
          </cell>
          <cell r="AC9"/>
          <cell r="AD9"/>
          <cell r="AE9"/>
          <cell r="AF9"/>
          <cell r="AG9"/>
          <cell r="AI9">
            <v>28</v>
          </cell>
          <cell r="AJ9" t="str">
            <v/>
          </cell>
        </row>
        <row r="10">
          <cell r="A10" t="str">
            <v>H125739260</v>
          </cell>
          <cell r="B10" t="str">
            <v>趙宗威</v>
          </cell>
          <cell r="C10">
            <v>8</v>
          </cell>
          <cell r="D10">
            <v>8</v>
          </cell>
          <cell r="E10">
            <v>8</v>
          </cell>
          <cell r="F10">
            <v>8</v>
          </cell>
          <cell r="G10">
            <v>8</v>
          </cell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>
            <v>8</v>
          </cell>
          <cell r="V10">
            <v>0</v>
          </cell>
          <cell r="W10">
            <v>0</v>
          </cell>
          <cell r="X10">
            <v>8</v>
          </cell>
          <cell r="Y10">
            <v>8</v>
          </cell>
          <cell r="Z10">
            <v>4</v>
          </cell>
          <cell r="AA10">
            <v>2</v>
          </cell>
          <cell r="AB10">
            <v>4</v>
          </cell>
          <cell r="AC10"/>
          <cell r="AD10"/>
          <cell r="AE10"/>
          <cell r="AF10"/>
          <cell r="AG10"/>
          <cell r="AI10">
            <v>74</v>
          </cell>
          <cell r="AJ10">
            <v>11840</v>
          </cell>
        </row>
        <row r="11">
          <cell r="A11" t="str">
            <v>A224900760</v>
          </cell>
          <cell r="B11" t="str">
            <v>胡瑞瑾</v>
          </cell>
          <cell r="C11">
            <v>8</v>
          </cell>
          <cell r="D11">
            <v>8</v>
          </cell>
          <cell r="E11">
            <v>8</v>
          </cell>
          <cell r="F11">
            <v>8</v>
          </cell>
          <cell r="G11">
            <v>8</v>
          </cell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>
            <v>8</v>
          </cell>
          <cell r="V11">
            <v>0</v>
          </cell>
          <cell r="W11">
            <v>0</v>
          </cell>
          <cell r="X11">
            <v>8</v>
          </cell>
          <cell r="Y11">
            <v>8</v>
          </cell>
          <cell r="Z11">
            <v>8</v>
          </cell>
          <cell r="AA11">
            <v>7</v>
          </cell>
          <cell r="AB11"/>
          <cell r="AC11"/>
          <cell r="AD11"/>
          <cell r="AE11"/>
          <cell r="AF11"/>
          <cell r="AG11"/>
          <cell r="AI11">
            <v>79</v>
          </cell>
          <cell r="AJ11">
            <v>12640</v>
          </cell>
        </row>
        <row r="12">
          <cell r="A12" t="str">
            <v>A227493217</v>
          </cell>
          <cell r="B12" t="str">
            <v>張菱彩</v>
          </cell>
          <cell r="C12">
            <v>8</v>
          </cell>
          <cell r="D12">
            <v>8</v>
          </cell>
          <cell r="E12">
            <v>8</v>
          </cell>
          <cell r="F12">
            <v>8</v>
          </cell>
          <cell r="G12">
            <v>8</v>
          </cell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>
            <v>8</v>
          </cell>
          <cell r="Y12">
            <v>8</v>
          </cell>
          <cell r="Z12">
            <v>8</v>
          </cell>
          <cell r="AA12">
            <v>8</v>
          </cell>
          <cell r="AB12">
            <v>8</v>
          </cell>
          <cell r="AC12"/>
          <cell r="AD12"/>
          <cell r="AE12"/>
          <cell r="AF12"/>
          <cell r="AG12"/>
          <cell r="AI12">
            <v>80</v>
          </cell>
          <cell r="AJ12">
            <v>12800</v>
          </cell>
        </row>
        <row r="13">
          <cell r="A13" t="str">
            <v>K223001990</v>
          </cell>
          <cell r="B13" t="str">
            <v>風佩慈</v>
          </cell>
          <cell r="C13">
            <v>8</v>
          </cell>
          <cell r="D13">
            <v>4</v>
          </cell>
          <cell r="E13">
            <v>8</v>
          </cell>
          <cell r="F13">
            <v>4</v>
          </cell>
          <cell r="G13">
            <v>8</v>
          </cell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>
            <v>8</v>
          </cell>
          <cell r="V13">
            <v>0</v>
          </cell>
          <cell r="W13">
            <v>0</v>
          </cell>
          <cell r="X13">
            <v>8</v>
          </cell>
          <cell r="Y13">
            <v>4</v>
          </cell>
          <cell r="Z13">
            <v>8</v>
          </cell>
          <cell r="AA13">
            <v>4</v>
          </cell>
          <cell r="AB13">
            <v>8</v>
          </cell>
          <cell r="AC13"/>
          <cell r="AD13"/>
          <cell r="AE13"/>
          <cell r="AF13"/>
          <cell r="AG13"/>
          <cell r="AI13">
            <v>72</v>
          </cell>
          <cell r="AJ13">
            <v>11520</v>
          </cell>
        </row>
        <row r="14">
          <cell r="A14" t="str">
            <v>K123196367</v>
          </cell>
          <cell r="B14" t="str">
            <v>蔡晨瀚</v>
          </cell>
          <cell r="C14">
            <v>4</v>
          </cell>
          <cell r="D14">
            <v>4</v>
          </cell>
          <cell r="E14">
            <v>4</v>
          </cell>
          <cell r="F14">
            <v>4</v>
          </cell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>
            <v>2</v>
          </cell>
          <cell r="Z14">
            <v>4</v>
          </cell>
          <cell r="AA14">
            <v>2</v>
          </cell>
          <cell r="AB14"/>
          <cell r="AC14"/>
          <cell r="AD14"/>
          <cell r="AE14"/>
          <cell r="AF14"/>
          <cell r="AG14"/>
          <cell r="AI14">
            <v>24</v>
          </cell>
          <cell r="AJ14" t="str">
            <v/>
          </cell>
        </row>
        <row r="15">
          <cell r="A15" t="str">
            <v>H225186083</v>
          </cell>
          <cell r="B15" t="str">
            <v>吳芷華</v>
          </cell>
          <cell r="C15"/>
          <cell r="D15"/>
          <cell r="E15">
            <v>8</v>
          </cell>
          <cell r="F15">
            <v>5</v>
          </cell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>
            <v>4</v>
          </cell>
          <cell r="AA15"/>
          <cell r="AB15"/>
          <cell r="AC15"/>
          <cell r="AD15"/>
          <cell r="AE15"/>
          <cell r="AF15"/>
          <cell r="AG15"/>
          <cell r="AI15">
            <v>17</v>
          </cell>
          <cell r="AJ15" t="str">
            <v/>
          </cell>
        </row>
        <row r="16">
          <cell r="A16" t="str">
            <v>O200507019</v>
          </cell>
          <cell r="B16" t="str">
            <v>楊念庭</v>
          </cell>
          <cell r="C16"/>
          <cell r="D16"/>
          <cell r="E16">
            <v>8</v>
          </cell>
          <cell r="F16">
            <v>5</v>
          </cell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>
            <v>4</v>
          </cell>
          <cell r="AA16"/>
          <cell r="AB16"/>
          <cell r="AC16"/>
          <cell r="AD16"/>
          <cell r="AE16"/>
          <cell r="AF16"/>
          <cell r="AG16"/>
          <cell r="AI16">
            <v>17</v>
          </cell>
          <cell r="AJ16" t="str">
            <v/>
          </cell>
        </row>
        <row r="17">
          <cell r="A17" t="str">
            <v>I200489426</v>
          </cell>
          <cell r="B17" t="str">
            <v>林沛淳</v>
          </cell>
          <cell r="C17"/>
          <cell r="D17"/>
          <cell r="E17">
            <v>8</v>
          </cell>
          <cell r="F17">
            <v>5</v>
          </cell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>
            <v>4</v>
          </cell>
          <cell r="AA17"/>
          <cell r="AB17"/>
          <cell r="AC17"/>
          <cell r="AD17"/>
          <cell r="AE17"/>
          <cell r="AF17"/>
          <cell r="AG17"/>
          <cell r="AI17">
            <v>17</v>
          </cell>
          <cell r="AJ17" t="str">
            <v/>
          </cell>
        </row>
        <row r="18">
          <cell r="A18" t="str">
            <v>J223004329</v>
          </cell>
          <cell r="B18" t="str">
            <v>范如葳</v>
          </cell>
          <cell r="C18">
            <v>3</v>
          </cell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>
            <v>3</v>
          </cell>
          <cell r="Y18"/>
          <cell r="Z18"/>
          <cell r="AA18"/>
          <cell r="AB18"/>
          <cell r="AC18"/>
          <cell r="AD18"/>
          <cell r="AE18"/>
          <cell r="AF18"/>
          <cell r="AG18"/>
          <cell r="AI18">
            <v>6</v>
          </cell>
          <cell r="AJ18" t="str">
            <v/>
          </cell>
        </row>
        <row r="19">
          <cell r="A19" t="str">
            <v>K223100372</v>
          </cell>
          <cell r="B19" t="str">
            <v>許晏芝</v>
          </cell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>
            <v>5</v>
          </cell>
          <cell r="Y19">
            <v>5</v>
          </cell>
          <cell r="Z19">
            <v>5</v>
          </cell>
          <cell r="AA19">
            <v>5</v>
          </cell>
          <cell r="AB19"/>
          <cell r="AC19"/>
          <cell r="AD19"/>
          <cell r="AE19"/>
          <cell r="AF19"/>
          <cell r="AG19"/>
          <cell r="AI19">
            <v>20</v>
          </cell>
          <cell r="AJ19" t="str">
            <v/>
          </cell>
        </row>
        <row r="20">
          <cell r="A20" t="str">
            <v>F230099504</v>
          </cell>
          <cell r="B20" t="str">
            <v>李依純</v>
          </cell>
          <cell r="C20">
            <v>8</v>
          </cell>
          <cell r="D20">
            <v>8</v>
          </cell>
          <cell r="E20">
            <v>8</v>
          </cell>
          <cell r="F20">
            <v>8</v>
          </cell>
          <cell r="G20">
            <v>8</v>
          </cell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I20">
            <v>40</v>
          </cell>
          <cell r="AJ20" t="str">
            <v/>
          </cell>
        </row>
        <row r="21">
          <cell r="A21" t="str">
            <v>H125451225</v>
          </cell>
          <cell r="B21" t="str">
            <v>楊証麟</v>
          </cell>
          <cell r="C21"/>
          <cell r="D21"/>
          <cell r="E21">
            <v>8</v>
          </cell>
          <cell r="F21">
            <v>8</v>
          </cell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I21">
            <v>16</v>
          </cell>
          <cell r="AJ21" t="str">
            <v/>
          </cell>
        </row>
        <row r="22">
          <cell r="A22" t="str">
            <v>A131379120</v>
          </cell>
          <cell r="B22" t="str">
            <v>王仁傑</v>
          </cell>
          <cell r="C22"/>
          <cell r="D22"/>
          <cell r="E22">
            <v>8</v>
          </cell>
          <cell r="F22">
            <v>8</v>
          </cell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I22">
            <v>16</v>
          </cell>
          <cell r="AJ22" t="str">
            <v/>
          </cell>
        </row>
        <row r="23">
          <cell r="A23" t="str">
            <v>F230072192</v>
          </cell>
          <cell r="B23" t="str">
            <v>許詩雅</v>
          </cell>
          <cell r="C23">
            <v>8</v>
          </cell>
          <cell r="D23">
            <v>8</v>
          </cell>
          <cell r="E23">
            <v>8</v>
          </cell>
          <cell r="F23">
            <v>8</v>
          </cell>
          <cell r="G23">
            <v>8</v>
          </cell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>
            <v>6</v>
          </cell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I23">
            <v>46</v>
          </cell>
          <cell r="AJ23" t="str">
            <v/>
          </cell>
        </row>
        <row r="24">
          <cell r="A24" t="str">
            <v>G222199694</v>
          </cell>
          <cell r="B24" t="str">
            <v>徐鈺婷</v>
          </cell>
          <cell r="C24">
            <v>7</v>
          </cell>
          <cell r="D24">
            <v>6</v>
          </cell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I24">
            <v>13</v>
          </cell>
          <cell r="AJ24" t="str">
            <v/>
          </cell>
        </row>
        <row r="25">
          <cell r="A25" t="str">
            <v>R224171263</v>
          </cell>
          <cell r="B25" t="str">
            <v>黃淑琴</v>
          </cell>
          <cell r="C25">
            <v>8</v>
          </cell>
          <cell r="D25">
            <v>8</v>
          </cell>
          <cell r="E25">
            <v>8</v>
          </cell>
          <cell r="F25">
            <v>8</v>
          </cell>
          <cell r="G25">
            <v>8</v>
          </cell>
          <cell r="H25">
            <v>8</v>
          </cell>
          <cell r="I25">
            <v>8</v>
          </cell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>
            <v>8</v>
          </cell>
          <cell r="V25">
            <v>8</v>
          </cell>
          <cell r="W25">
            <v>0</v>
          </cell>
          <cell r="X25">
            <v>8</v>
          </cell>
          <cell r="Y25">
            <v>8</v>
          </cell>
          <cell r="Z25">
            <v>8</v>
          </cell>
          <cell r="AA25">
            <v>8</v>
          </cell>
          <cell r="AB25">
            <v>8</v>
          </cell>
          <cell r="AC25"/>
          <cell r="AD25"/>
          <cell r="AE25"/>
          <cell r="AF25"/>
          <cell r="AG25"/>
          <cell r="AI25">
            <v>112</v>
          </cell>
          <cell r="AJ25">
            <v>17920</v>
          </cell>
        </row>
        <row r="26"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I26">
            <v>0</v>
          </cell>
          <cell r="AJ26" t="str">
            <v/>
          </cell>
        </row>
        <row r="27"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I27">
            <v>0</v>
          </cell>
          <cell r="AJ27" t="str">
            <v/>
          </cell>
        </row>
        <row r="28"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I28">
            <v>0</v>
          </cell>
          <cell r="AJ28" t="str">
            <v/>
          </cell>
        </row>
        <row r="29"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I29">
            <v>0</v>
          </cell>
          <cell r="AJ29" t="str">
            <v/>
          </cell>
        </row>
        <row r="30"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I30">
            <v>0</v>
          </cell>
          <cell r="AJ30" t="str">
            <v/>
          </cell>
        </row>
        <row r="31"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I31">
            <v>0</v>
          </cell>
          <cell r="AJ31" t="str">
            <v/>
          </cell>
        </row>
        <row r="32"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I32">
            <v>0</v>
          </cell>
          <cell r="AJ32" t="str">
            <v/>
          </cell>
        </row>
        <row r="33"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I33">
            <v>0</v>
          </cell>
          <cell r="AJ33" t="str">
            <v/>
          </cell>
        </row>
        <row r="34"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I34">
            <v>0</v>
          </cell>
          <cell r="AJ34" t="str">
            <v/>
          </cell>
        </row>
        <row r="35"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I35">
            <v>0</v>
          </cell>
          <cell r="AJ35" t="str">
            <v/>
          </cell>
        </row>
        <row r="36"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I36">
            <v>0</v>
          </cell>
          <cell r="AJ36" t="str">
            <v/>
          </cell>
        </row>
        <row r="37"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I37">
            <v>0</v>
          </cell>
          <cell r="AJ37" t="str">
            <v/>
          </cell>
        </row>
        <row r="38"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/>
          <cell r="AI38">
            <v>0</v>
          </cell>
          <cell r="AJ38" t="str">
            <v/>
          </cell>
        </row>
        <row r="39"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I39">
            <v>0</v>
          </cell>
          <cell r="AJ39" t="str">
            <v/>
          </cell>
        </row>
        <row r="40"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/>
          <cell r="AI40">
            <v>0</v>
          </cell>
          <cell r="AJ40" t="str">
            <v/>
          </cell>
        </row>
        <row r="41"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I41">
            <v>0</v>
          </cell>
          <cell r="AJ41" t="str">
            <v/>
          </cell>
        </row>
        <row r="42"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I42">
            <v>0</v>
          </cell>
          <cell r="AJ42" t="str">
            <v/>
          </cell>
        </row>
        <row r="43"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I43">
            <v>0</v>
          </cell>
          <cell r="AJ43" t="str">
            <v/>
          </cell>
        </row>
        <row r="44"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I44">
            <v>0</v>
          </cell>
          <cell r="AJ44" t="str">
            <v/>
          </cell>
        </row>
        <row r="45"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I45">
            <v>0</v>
          </cell>
          <cell r="AJ45" t="str">
            <v/>
          </cell>
        </row>
        <row r="46"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/>
          <cell r="AI46">
            <v>0</v>
          </cell>
          <cell r="AJ46" t="str">
            <v/>
          </cell>
        </row>
        <row r="47"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I47">
            <v>0</v>
          </cell>
          <cell r="AJ47" t="str">
            <v/>
          </cell>
        </row>
        <row r="48"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I48">
            <v>0</v>
          </cell>
          <cell r="AJ48" t="str">
            <v/>
          </cell>
        </row>
        <row r="49"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/>
          <cell r="AI49">
            <v>0</v>
          </cell>
          <cell r="AJ49" t="str">
            <v/>
          </cell>
        </row>
        <row r="50"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/>
          <cell r="AI50">
            <v>0</v>
          </cell>
          <cell r="AJ50" t="str">
            <v/>
          </cell>
        </row>
        <row r="51"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I51">
            <v>0</v>
          </cell>
          <cell r="AJ51" t="str">
            <v/>
          </cell>
        </row>
        <row r="52"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/>
          <cell r="AI52">
            <v>0</v>
          </cell>
          <cell r="AJ52" t="str">
            <v/>
          </cell>
        </row>
        <row r="53"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I53">
            <v>0</v>
          </cell>
          <cell r="AJ53" t="str">
            <v/>
          </cell>
        </row>
        <row r="54"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/>
          <cell r="AI54">
            <v>0</v>
          </cell>
          <cell r="AJ54" t="str">
            <v/>
          </cell>
        </row>
        <row r="55"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/>
          <cell r="AI55">
            <v>0</v>
          </cell>
          <cell r="AJ55" t="str">
            <v/>
          </cell>
        </row>
        <row r="56"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I56">
            <v>0</v>
          </cell>
          <cell r="AJ56" t="str">
            <v/>
          </cell>
        </row>
        <row r="57"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/>
          <cell r="AI57">
            <v>0</v>
          </cell>
          <cell r="AJ57" t="str">
            <v/>
          </cell>
        </row>
        <row r="58"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/>
          <cell r="AI58">
            <v>0</v>
          </cell>
          <cell r="AJ58" t="str">
            <v/>
          </cell>
        </row>
        <row r="59"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  <cell r="AG59"/>
          <cell r="AI59">
            <v>0</v>
          </cell>
          <cell r="AJ59" t="str">
            <v/>
          </cell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/>
          <cell r="AH60"/>
          <cell r="AI60">
            <v>0</v>
          </cell>
          <cell r="AJ60" t="str">
            <v/>
          </cell>
        </row>
        <row r="61"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/>
          <cell r="AI61">
            <v>0</v>
          </cell>
          <cell r="AJ61" t="str">
            <v/>
          </cell>
        </row>
        <row r="62"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/>
          <cell r="AI62">
            <v>0</v>
          </cell>
          <cell r="AJ62" t="str">
            <v/>
          </cell>
        </row>
        <row r="63"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I63">
            <v>0</v>
          </cell>
          <cell r="AJ63" t="str">
            <v/>
          </cell>
        </row>
        <row r="64"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/>
          <cell r="AI64">
            <v>0</v>
          </cell>
          <cell r="AJ64" t="str">
            <v/>
          </cell>
        </row>
        <row r="65"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/>
          <cell r="AI65">
            <v>0</v>
          </cell>
          <cell r="AJ65" t="str">
            <v/>
          </cell>
        </row>
        <row r="66"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/>
          <cell r="AI66">
            <v>0</v>
          </cell>
          <cell r="AJ66" t="str">
            <v/>
          </cell>
        </row>
        <row r="67"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/>
          <cell r="AI67">
            <v>0</v>
          </cell>
          <cell r="AJ67" t="str">
            <v/>
          </cell>
        </row>
        <row r="68"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/>
          <cell r="AI68">
            <v>0</v>
          </cell>
          <cell r="AJ68" t="str">
            <v/>
          </cell>
        </row>
        <row r="69"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/>
          <cell r="AI69">
            <v>0</v>
          </cell>
          <cell r="AJ69" t="str">
            <v/>
          </cell>
        </row>
        <row r="70">
          <cell r="C70"/>
          <cell r="D70"/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/>
          <cell r="AI70">
            <v>0</v>
          </cell>
          <cell r="AJ70" t="str">
            <v/>
          </cell>
        </row>
        <row r="71">
          <cell r="C71"/>
          <cell r="D71"/>
          <cell r="E71"/>
          <cell r="F71"/>
          <cell r="G71"/>
          <cell r="H71"/>
          <cell r="I71"/>
          <cell r="J71"/>
          <cell r="K71"/>
          <cell r="L71"/>
          <cell r="M71"/>
          <cell r="N71"/>
          <cell r="O71"/>
          <cell r="P71"/>
          <cell r="Q71"/>
          <cell r="R71"/>
          <cell r="S71"/>
          <cell r="T71"/>
          <cell r="U71"/>
          <cell r="V71"/>
          <cell r="W71"/>
          <cell r="X71"/>
          <cell r="Y71"/>
          <cell r="Z71"/>
          <cell r="AA71"/>
          <cell r="AB71"/>
          <cell r="AC71"/>
          <cell r="AD71"/>
          <cell r="AE71"/>
          <cell r="AF71"/>
          <cell r="AG71"/>
          <cell r="AI71">
            <v>0</v>
          </cell>
          <cell r="AJ71" t="str">
            <v/>
          </cell>
        </row>
        <row r="72">
          <cell r="C72"/>
          <cell r="D72"/>
          <cell r="E72"/>
          <cell r="F72"/>
          <cell r="G72"/>
          <cell r="H72"/>
          <cell r="I72"/>
          <cell r="J72"/>
          <cell r="K72"/>
          <cell r="L72"/>
          <cell r="M72"/>
          <cell r="N72"/>
          <cell r="O72"/>
          <cell r="P72"/>
          <cell r="Q72"/>
          <cell r="R72"/>
          <cell r="S72"/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/>
          <cell r="AF72"/>
          <cell r="AG72"/>
          <cell r="AI72">
            <v>0</v>
          </cell>
          <cell r="AJ72" t="str">
            <v/>
          </cell>
        </row>
        <row r="73">
          <cell r="C73"/>
          <cell r="D73"/>
          <cell r="E73"/>
          <cell r="F73"/>
          <cell r="G73"/>
          <cell r="H73"/>
          <cell r="I73"/>
          <cell r="J73"/>
          <cell r="K73"/>
          <cell r="L73"/>
          <cell r="M73"/>
          <cell r="N73"/>
          <cell r="O73"/>
          <cell r="P73"/>
          <cell r="Q73"/>
          <cell r="R73"/>
          <cell r="S73"/>
          <cell r="T73"/>
          <cell r="U73"/>
          <cell r="V73"/>
          <cell r="W73"/>
          <cell r="X73"/>
          <cell r="Y73"/>
          <cell r="Z73"/>
          <cell r="AA73"/>
          <cell r="AB73"/>
          <cell r="AC73"/>
          <cell r="AD73"/>
          <cell r="AE73"/>
          <cell r="AF73"/>
          <cell r="AG73"/>
          <cell r="AI73">
            <v>0</v>
          </cell>
          <cell r="AJ73" t="str">
            <v/>
          </cell>
        </row>
        <row r="74">
          <cell r="C74"/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/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/>
          <cell r="AF74"/>
          <cell r="AG74"/>
          <cell r="AI74">
            <v>0</v>
          </cell>
          <cell r="AJ74" t="str">
            <v/>
          </cell>
        </row>
        <row r="75">
          <cell r="C75"/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/>
          <cell r="AF75"/>
          <cell r="AG75"/>
          <cell r="AI75">
            <v>0</v>
          </cell>
          <cell r="AJ75" t="str">
            <v/>
          </cell>
        </row>
        <row r="76">
          <cell r="C76"/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/>
          <cell r="Q76"/>
          <cell r="R76"/>
          <cell r="S76"/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D76"/>
          <cell r="AE76"/>
          <cell r="AF76"/>
          <cell r="AG76"/>
          <cell r="AI76">
            <v>0</v>
          </cell>
          <cell r="AJ76" t="str">
            <v/>
          </cell>
        </row>
        <row r="77">
          <cell r="C77"/>
          <cell r="D77"/>
          <cell r="E77"/>
          <cell r="F77"/>
          <cell r="G77"/>
          <cell r="H77"/>
          <cell r="I77"/>
          <cell r="J77"/>
          <cell r="K77"/>
          <cell r="L77"/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/>
          <cell r="AI77">
            <v>0</v>
          </cell>
          <cell r="AJ77" t="str">
            <v/>
          </cell>
        </row>
        <row r="78">
          <cell r="C78"/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/>
          <cell r="AG78"/>
          <cell r="AI78">
            <v>0</v>
          </cell>
          <cell r="AJ78" t="str">
            <v/>
          </cell>
        </row>
        <row r="79"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  <cell r="R79"/>
          <cell r="S79"/>
          <cell r="T79"/>
          <cell r="U79"/>
          <cell r="V79"/>
          <cell r="W79"/>
          <cell r="X79"/>
          <cell r="Y79"/>
          <cell r="Z79"/>
          <cell r="AA79"/>
          <cell r="AB79"/>
          <cell r="AC79"/>
          <cell r="AD79"/>
          <cell r="AE79"/>
          <cell r="AF79"/>
          <cell r="AG79"/>
          <cell r="AI79">
            <v>0</v>
          </cell>
          <cell r="AJ79" t="str">
            <v/>
          </cell>
        </row>
        <row r="80"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/>
          <cell r="U80"/>
          <cell r="V80"/>
          <cell r="W80"/>
          <cell r="X80"/>
          <cell r="Y80"/>
          <cell r="Z80"/>
          <cell r="AA80"/>
          <cell r="AB80"/>
          <cell r="AC80"/>
          <cell r="AD80"/>
          <cell r="AE80"/>
          <cell r="AF80"/>
          <cell r="AG80"/>
          <cell r="AI80">
            <v>0</v>
          </cell>
          <cell r="AJ80" t="str">
            <v/>
          </cell>
        </row>
        <row r="81"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  <cell r="Q81"/>
          <cell r="R81"/>
          <cell r="S81"/>
          <cell r="T81"/>
          <cell r="U81"/>
          <cell r="V81"/>
          <cell r="W81"/>
          <cell r="X81"/>
          <cell r="Y81"/>
          <cell r="Z81"/>
          <cell r="AA81"/>
          <cell r="AB81"/>
          <cell r="AC81"/>
          <cell r="AD81"/>
          <cell r="AE81"/>
          <cell r="AF81"/>
          <cell r="AG81"/>
          <cell r="AI81">
            <v>0</v>
          </cell>
          <cell r="AJ81" t="str">
            <v/>
          </cell>
        </row>
        <row r="82"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/>
          <cell r="R82"/>
          <cell r="S82"/>
          <cell r="T82"/>
          <cell r="U82"/>
          <cell r="V82"/>
          <cell r="W82"/>
          <cell r="X82"/>
          <cell r="Y82"/>
          <cell r="Z82"/>
          <cell r="AA82"/>
          <cell r="AB82"/>
          <cell r="AC82"/>
          <cell r="AD82"/>
          <cell r="AE82"/>
          <cell r="AF82"/>
          <cell r="AG82"/>
          <cell r="AI82">
            <v>0</v>
          </cell>
          <cell r="AJ82" t="str">
            <v/>
          </cell>
        </row>
        <row r="83"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/>
          <cell r="R83"/>
          <cell r="S83"/>
          <cell r="T83"/>
          <cell r="U83"/>
          <cell r="V83"/>
          <cell r="W83"/>
          <cell r="X83"/>
          <cell r="Y83"/>
          <cell r="Z83"/>
          <cell r="AA83"/>
          <cell r="AB83"/>
          <cell r="AC83"/>
          <cell r="AD83"/>
          <cell r="AE83"/>
          <cell r="AF83"/>
          <cell r="AG83"/>
          <cell r="AI83">
            <v>0</v>
          </cell>
          <cell r="AJ83" t="str">
            <v/>
          </cell>
        </row>
        <row r="84"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/>
          <cell r="Q84"/>
          <cell r="R84"/>
          <cell r="S84"/>
          <cell r="T84"/>
          <cell r="U84"/>
          <cell r="V84"/>
          <cell r="W84"/>
          <cell r="X84"/>
          <cell r="Y84"/>
          <cell r="Z84"/>
          <cell r="AA84"/>
          <cell r="AB84"/>
          <cell r="AC84"/>
          <cell r="AD84"/>
          <cell r="AE84"/>
          <cell r="AF84"/>
          <cell r="AG84"/>
          <cell r="AI84">
            <v>0</v>
          </cell>
          <cell r="AJ84" t="str">
            <v/>
          </cell>
        </row>
        <row r="85"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  <cell r="T85"/>
          <cell r="U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/>
          <cell r="AG85"/>
          <cell r="AI85">
            <v>0</v>
          </cell>
          <cell r="AJ85" t="str">
            <v/>
          </cell>
        </row>
        <row r="86"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/>
          <cell r="P86"/>
          <cell r="Q86"/>
          <cell r="R86"/>
          <cell r="S86"/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/>
          <cell r="AI86">
            <v>0</v>
          </cell>
          <cell r="AJ86" t="str">
            <v/>
          </cell>
        </row>
        <row r="87"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/>
          <cell r="S87"/>
          <cell r="T87"/>
          <cell r="U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/>
          <cell r="AI87">
            <v>0</v>
          </cell>
          <cell r="AJ87" t="str">
            <v/>
          </cell>
        </row>
        <row r="88"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/>
          <cell r="AG88"/>
          <cell r="AI88">
            <v>0</v>
          </cell>
          <cell r="AJ88" t="str">
            <v/>
          </cell>
        </row>
        <row r="89">
          <cell r="C89"/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/>
          <cell r="R89"/>
          <cell r="S89"/>
          <cell r="T89"/>
          <cell r="U89"/>
          <cell r="V89"/>
          <cell r="W89"/>
          <cell r="X89"/>
          <cell r="Y89"/>
          <cell r="Z89"/>
          <cell r="AA89"/>
          <cell r="AB89"/>
          <cell r="AC89"/>
          <cell r="AD89"/>
          <cell r="AE89"/>
          <cell r="AF89"/>
          <cell r="AG89"/>
          <cell r="AI89">
            <v>0</v>
          </cell>
          <cell r="AJ89" t="str">
            <v/>
          </cell>
        </row>
        <row r="90">
          <cell r="C90"/>
          <cell r="D90"/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/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/>
          <cell r="AF90"/>
          <cell r="AG90"/>
          <cell r="AI90">
            <v>0</v>
          </cell>
          <cell r="AJ90" t="str">
            <v/>
          </cell>
        </row>
        <row r="91"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/>
          <cell r="AG91"/>
          <cell r="AI91">
            <v>0</v>
          </cell>
          <cell r="AJ91" t="str">
            <v/>
          </cell>
        </row>
        <row r="92">
          <cell r="C92"/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/>
          <cell r="AF92"/>
          <cell r="AG92"/>
          <cell r="AI92">
            <v>0</v>
          </cell>
          <cell r="AJ92" t="str">
            <v/>
          </cell>
        </row>
        <row r="93">
          <cell r="C93"/>
          <cell r="D93"/>
          <cell r="E93"/>
          <cell r="F93"/>
          <cell r="G93"/>
          <cell r="H93"/>
          <cell r="I93"/>
          <cell r="J93"/>
          <cell r="K93"/>
          <cell r="L93"/>
          <cell r="M93"/>
          <cell r="N93"/>
          <cell r="O93"/>
          <cell r="P93"/>
          <cell r="Q93"/>
          <cell r="R93"/>
          <cell r="S93"/>
          <cell r="T93"/>
          <cell r="U93"/>
          <cell r="V93"/>
          <cell r="W93"/>
          <cell r="X93"/>
          <cell r="Y93"/>
          <cell r="Z93"/>
          <cell r="AA93"/>
          <cell r="AB93"/>
          <cell r="AC93"/>
          <cell r="AD93"/>
          <cell r="AE93"/>
          <cell r="AF93"/>
          <cell r="AG93"/>
          <cell r="AI93">
            <v>0</v>
          </cell>
          <cell r="AJ93" t="str">
            <v/>
          </cell>
        </row>
        <row r="94">
          <cell r="C94"/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/>
          <cell r="Q94"/>
          <cell r="R94"/>
          <cell r="S94"/>
          <cell r="T94"/>
          <cell r="U94"/>
          <cell r="V94"/>
          <cell r="W94"/>
          <cell r="X94"/>
          <cell r="Y94"/>
          <cell r="Z94"/>
          <cell r="AA94"/>
          <cell r="AB94"/>
          <cell r="AC94"/>
          <cell r="AD94"/>
          <cell r="AE94"/>
          <cell r="AF94"/>
          <cell r="AG94"/>
          <cell r="AI94">
            <v>0</v>
          </cell>
          <cell r="AJ94" t="str">
            <v/>
          </cell>
        </row>
        <row r="95"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/>
          <cell r="R95"/>
          <cell r="S95"/>
          <cell r="T95"/>
          <cell r="U95"/>
          <cell r="V95"/>
          <cell r="W95"/>
          <cell r="X95"/>
          <cell r="Y95"/>
          <cell r="Z95"/>
          <cell r="AA95"/>
          <cell r="AB95"/>
          <cell r="AC95"/>
          <cell r="AD95"/>
          <cell r="AE95"/>
          <cell r="AF95"/>
          <cell r="AG95"/>
          <cell r="AI95">
            <v>0</v>
          </cell>
          <cell r="AJ95" t="str">
            <v/>
          </cell>
        </row>
        <row r="96"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/>
          <cell r="AI96">
            <v>0</v>
          </cell>
          <cell r="AJ96" t="str">
            <v/>
          </cell>
        </row>
        <row r="97"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  <cell r="R97"/>
          <cell r="S97"/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/>
          <cell r="AF97"/>
          <cell r="AG97"/>
          <cell r="AI97">
            <v>0</v>
          </cell>
          <cell r="AJ97" t="str">
            <v/>
          </cell>
        </row>
        <row r="98"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/>
          <cell r="S98"/>
          <cell r="T98"/>
          <cell r="U98"/>
          <cell r="V98"/>
          <cell r="W98"/>
          <cell r="X98"/>
          <cell r="Y98"/>
          <cell r="Z98"/>
          <cell r="AA98"/>
          <cell r="AB98"/>
          <cell r="AC98"/>
          <cell r="AD98"/>
          <cell r="AE98"/>
          <cell r="AF98"/>
          <cell r="AG98"/>
          <cell r="AI98">
            <v>0</v>
          </cell>
          <cell r="AJ98" t="str">
            <v/>
          </cell>
        </row>
        <row r="99">
          <cell r="C99"/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/>
          <cell r="R99"/>
          <cell r="S99"/>
          <cell r="T99"/>
          <cell r="U99"/>
          <cell r="V99"/>
          <cell r="W99"/>
          <cell r="X99"/>
          <cell r="Y99"/>
          <cell r="Z99"/>
          <cell r="AA99"/>
          <cell r="AB99"/>
          <cell r="AC99"/>
          <cell r="AD99"/>
          <cell r="AE99"/>
          <cell r="AF99"/>
          <cell r="AG99"/>
          <cell r="AI99">
            <v>0</v>
          </cell>
          <cell r="AJ99" t="str">
            <v/>
          </cell>
        </row>
        <row r="100">
          <cell r="C100"/>
          <cell r="D100"/>
          <cell r="E100"/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  <cell r="Q100"/>
          <cell r="R100"/>
          <cell r="S100"/>
          <cell r="T100"/>
          <cell r="U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/>
          <cell r="AG100"/>
          <cell r="AI100">
            <v>0</v>
          </cell>
          <cell r="AJ100" t="str">
            <v/>
          </cell>
        </row>
        <row r="101"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/>
          <cell r="AF101"/>
          <cell r="AG101"/>
          <cell r="AI101">
            <v>0</v>
          </cell>
          <cell r="AJ101" t="str">
            <v/>
          </cell>
        </row>
        <row r="102"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/>
          <cell r="R102"/>
          <cell r="S102"/>
          <cell r="T102"/>
          <cell r="U102"/>
          <cell r="V102"/>
          <cell r="W102"/>
          <cell r="X102"/>
          <cell r="Y102"/>
          <cell r="Z102"/>
          <cell r="AA102"/>
          <cell r="AB102"/>
          <cell r="AC102"/>
          <cell r="AD102"/>
          <cell r="AE102"/>
          <cell r="AF102"/>
          <cell r="AG102"/>
          <cell r="AI102">
            <v>0</v>
          </cell>
          <cell r="AJ102" t="str">
            <v/>
          </cell>
        </row>
        <row r="103">
          <cell r="C103"/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  <cell r="Q103"/>
          <cell r="R103"/>
          <cell r="S103"/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/>
          <cell r="AF103"/>
          <cell r="AG103"/>
          <cell r="AI103">
            <v>0</v>
          </cell>
          <cell r="AJ103" t="str">
            <v/>
          </cell>
        </row>
        <row r="104"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/>
          <cell r="AF104"/>
          <cell r="AG104"/>
          <cell r="AI104">
            <v>0</v>
          </cell>
          <cell r="AJ104" t="str">
            <v/>
          </cell>
        </row>
        <row r="105"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/>
          <cell r="R105"/>
          <cell r="S105"/>
          <cell r="T105"/>
          <cell r="U105"/>
          <cell r="V105"/>
          <cell r="W105"/>
          <cell r="X105"/>
          <cell r="Y105"/>
          <cell r="Z105"/>
          <cell r="AA105"/>
          <cell r="AB105"/>
          <cell r="AC105"/>
          <cell r="AD105"/>
          <cell r="AE105"/>
          <cell r="AF105"/>
          <cell r="AG105"/>
          <cell r="AI105">
            <v>0</v>
          </cell>
          <cell r="AJ105" t="str">
            <v/>
          </cell>
        </row>
        <row r="106"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/>
          <cell r="R106"/>
          <cell r="S106"/>
          <cell r="T106"/>
          <cell r="U106"/>
          <cell r="V106"/>
          <cell r="W106"/>
          <cell r="X106"/>
          <cell r="Y106"/>
          <cell r="Z106"/>
          <cell r="AA106"/>
          <cell r="AB106"/>
          <cell r="AC106"/>
          <cell r="AD106"/>
          <cell r="AE106"/>
          <cell r="AF106"/>
          <cell r="AG106"/>
          <cell r="AI106">
            <v>0</v>
          </cell>
          <cell r="AJ106" t="str">
            <v/>
          </cell>
        </row>
        <row r="107"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/>
          <cell r="AF107"/>
          <cell r="AG107"/>
          <cell r="AI107">
            <v>0</v>
          </cell>
          <cell r="AJ107" t="str">
            <v/>
          </cell>
        </row>
        <row r="108"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/>
          <cell r="AF108"/>
          <cell r="AG108"/>
          <cell r="AI108">
            <v>0</v>
          </cell>
          <cell r="AJ108" t="str">
            <v/>
          </cell>
        </row>
        <row r="109"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/>
          <cell r="AA109"/>
          <cell r="AB109"/>
          <cell r="AC109"/>
          <cell r="AD109"/>
          <cell r="AE109"/>
          <cell r="AF109"/>
          <cell r="AG109"/>
          <cell r="AI109">
            <v>0</v>
          </cell>
          <cell r="AJ109" t="str">
            <v/>
          </cell>
        </row>
        <row r="110"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/>
          <cell r="AA110"/>
          <cell r="AB110"/>
          <cell r="AC110"/>
          <cell r="AD110"/>
          <cell r="AE110"/>
          <cell r="AF110"/>
          <cell r="AG110"/>
          <cell r="AI110">
            <v>0</v>
          </cell>
          <cell r="AJ110" t="str">
            <v/>
          </cell>
        </row>
        <row r="111">
          <cell r="C111"/>
          <cell r="D111"/>
          <cell r="E111"/>
          <cell r="F111"/>
          <cell r="G111"/>
          <cell r="H111"/>
          <cell r="I111"/>
          <cell r="J111"/>
          <cell r="K111"/>
          <cell r="L111"/>
          <cell r="M111"/>
          <cell r="N111"/>
          <cell r="O111"/>
          <cell r="P111"/>
          <cell r="Q111"/>
          <cell r="R111"/>
          <cell r="S111"/>
          <cell r="T111"/>
          <cell r="U111"/>
          <cell r="V111"/>
          <cell r="W111"/>
          <cell r="X111"/>
          <cell r="Y111"/>
          <cell r="Z111"/>
          <cell r="AA111"/>
          <cell r="AB111"/>
          <cell r="AC111"/>
          <cell r="AD111"/>
          <cell r="AE111"/>
          <cell r="AF111"/>
          <cell r="AG111"/>
          <cell r="AI111">
            <v>0</v>
          </cell>
          <cell r="AJ111" t="str">
            <v/>
          </cell>
        </row>
        <row r="112">
          <cell r="C112"/>
          <cell r="D112"/>
          <cell r="E112"/>
          <cell r="F112"/>
          <cell r="G112"/>
          <cell r="H112"/>
          <cell r="I112"/>
          <cell r="J112"/>
          <cell r="K112"/>
          <cell r="L112"/>
          <cell r="M112"/>
          <cell r="N112"/>
          <cell r="O112"/>
          <cell r="P112"/>
          <cell r="Q112"/>
          <cell r="R112"/>
          <cell r="S112"/>
          <cell r="T112"/>
          <cell r="U112"/>
          <cell r="V112"/>
          <cell r="W112"/>
          <cell r="X112"/>
          <cell r="Y112"/>
          <cell r="Z112"/>
          <cell r="AA112"/>
          <cell r="AB112"/>
          <cell r="AC112"/>
          <cell r="AD112"/>
          <cell r="AE112"/>
          <cell r="AF112"/>
          <cell r="AG112"/>
          <cell r="AI112">
            <v>0</v>
          </cell>
          <cell r="AJ112" t="str">
            <v/>
          </cell>
        </row>
        <row r="113">
          <cell r="C113"/>
          <cell r="D113"/>
          <cell r="E113"/>
          <cell r="F113"/>
          <cell r="G113"/>
          <cell r="H113"/>
          <cell r="I113"/>
          <cell r="J113"/>
          <cell r="K113"/>
          <cell r="L113"/>
          <cell r="M113"/>
          <cell r="N113"/>
          <cell r="O113"/>
          <cell r="P113"/>
          <cell r="Q113"/>
          <cell r="R113"/>
          <cell r="S113"/>
          <cell r="T113"/>
          <cell r="U113"/>
          <cell r="V113"/>
          <cell r="W113"/>
          <cell r="X113"/>
          <cell r="Y113"/>
          <cell r="Z113"/>
          <cell r="AA113"/>
          <cell r="AB113"/>
          <cell r="AC113"/>
          <cell r="AD113"/>
          <cell r="AE113"/>
          <cell r="AF113"/>
          <cell r="AG113"/>
          <cell r="AI113">
            <v>0</v>
          </cell>
          <cell r="AJ113" t="str">
            <v/>
          </cell>
        </row>
        <row r="114">
          <cell r="C114"/>
          <cell r="D114"/>
          <cell r="E114"/>
          <cell r="F114"/>
          <cell r="G114"/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/>
          <cell r="U114"/>
          <cell r="V114"/>
          <cell r="W114"/>
          <cell r="X114"/>
          <cell r="Y114"/>
          <cell r="Z114"/>
          <cell r="AA114"/>
          <cell r="AB114"/>
          <cell r="AC114"/>
          <cell r="AD114"/>
          <cell r="AE114"/>
          <cell r="AF114"/>
          <cell r="AG114"/>
          <cell r="AI114">
            <v>0</v>
          </cell>
          <cell r="AJ114" t="str">
            <v/>
          </cell>
        </row>
        <row r="115">
          <cell r="C115"/>
          <cell r="D115"/>
          <cell r="E115"/>
          <cell r="F115"/>
          <cell r="G115"/>
          <cell r="H115"/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/>
          <cell r="T115"/>
          <cell r="U115"/>
          <cell r="V115"/>
          <cell r="W115"/>
          <cell r="X115"/>
          <cell r="Y115"/>
          <cell r="Z115"/>
          <cell r="AA115"/>
          <cell r="AB115"/>
          <cell r="AC115"/>
          <cell r="AD115"/>
          <cell r="AE115"/>
          <cell r="AF115"/>
          <cell r="AG115"/>
          <cell r="AI115">
            <v>0</v>
          </cell>
          <cell r="AJ115" t="str">
            <v/>
          </cell>
        </row>
        <row r="116">
          <cell r="C116"/>
          <cell r="D116"/>
          <cell r="E116"/>
          <cell r="F116"/>
          <cell r="G116"/>
          <cell r="H116"/>
          <cell r="I116"/>
          <cell r="J116"/>
          <cell r="K116"/>
          <cell r="L116"/>
          <cell r="M116"/>
          <cell r="N116"/>
          <cell r="O116"/>
          <cell r="P116"/>
          <cell r="Q116"/>
          <cell r="R116"/>
          <cell r="S116"/>
          <cell r="T116"/>
          <cell r="U116"/>
          <cell r="V116"/>
          <cell r="W116"/>
          <cell r="X116"/>
          <cell r="Y116"/>
          <cell r="Z116"/>
          <cell r="AA116"/>
          <cell r="AB116"/>
          <cell r="AC116"/>
          <cell r="AD116"/>
          <cell r="AE116"/>
          <cell r="AF116"/>
          <cell r="AG116"/>
          <cell r="AI116">
            <v>0</v>
          </cell>
          <cell r="AJ116" t="str">
            <v/>
          </cell>
        </row>
        <row r="117">
          <cell r="C117"/>
          <cell r="D117"/>
          <cell r="E117"/>
          <cell r="F117"/>
          <cell r="G117"/>
          <cell r="H117"/>
          <cell r="I117"/>
          <cell r="J117"/>
          <cell r="K117"/>
          <cell r="L117"/>
          <cell r="M117"/>
          <cell r="N117"/>
          <cell r="O117"/>
          <cell r="P117"/>
          <cell r="Q117"/>
          <cell r="R117"/>
          <cell r="S117"/>
          <cell r="T117"/>
          <cell r="U117"/>
          <cell r="V117"/>
          <cell r="W117"/>
          <cell r="X117"/>
          <cell r="Y117"/>
          <cell r="Z117"/>
          <cell r="AA117"/>
          <cell r="AB117"/>
          <cell r="AC117"/>
          <cell r="AD117"/>
          <cell r="AE117"/>
          <cell r="AF117"/>
          <cell r="AG117"/>
          <cell r="AI117">
            <v>0</v>
          </cell>
          <cell r="AJ117" t="str">
            <v/>
          </cell>
        </row>
        <row r="118">
          <cell r="C118"/>
          <cell r="D118"/>
          <cell r="E118"/>
          <cell r="F118"/>
          <cell r="G118"/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/>
          <cell r="S118"/>
          <cell r="T118"/>
          <cell r="U118"/>
          <cell r="V118"/>
          <cell r="W118"/>
          <cell r="X118"/>
          <cell r="Y118"/>
          <cell r="Z118"/>
          <cell r="AA118"/>
          <cell r="AB118"/>
          <cell r="AC118"/>
          <cell r="AD118"/>
          <cell r="AE118"/>
          <cell r="AF118"/>
          <cell r="AG118"/>
          <cell r="AI118">
            <v>0</v>
          </cell>
          <cell r="AJ118" t="str">
            <v/>
          </cell>
        </row>
        <row r="119">
          <cell r="C119"/>
          <cell r="D119"/>
          <cell r="E119"/>
          <cell r="F119"/>
          <cell r="G119"/>
          <cell r="H119"/>
          <cell r="I119"/>
          <cell r="J119"/>
          <cell r="K119"/>
          <cell r="L119"/>
          <cell r="M119"/>
          <cell r="N119"/>
          <cell r="O119"/>
          <cell r="P119"/>
          <cell r="Q119"/>
          <cell r="R119"/>
          <cell r="S119"/>
          <cell r="T119"/>
          <cell r="U119"/>
          <cell r="V119"/>
          <cell r="W119"/>
          <cell r="X119"/>
          <cell r="Y119"/>
          <cell r="Z119"/>
          <cell r="AA119"/>
          <cell r="AB119"/>
          <cell r="AC119"/>
          <cell r="AD119"/>
          <cell r="AE119"/>
          <cell r="AF119"/>
          <cell r="AG119"/>
          <cell r="AI119">
            <v>0</v>
          </cell>
          <cell r="AJ119" t="str">
            <v/>
          </cell>
        </row>
        <row r="120">
          <cell r="C120"/>
          <cell r="D120"/>
          <cell r="E120"/>
          <cell r="F120"/>
          <cell r="G120"/>
          <cell r="H120"/>
          <cell r="I120"/>
          <cell r="J120"/>
          <cell r="K120"/>
          <cell r="L120"/>
          <cell r="M120"/>
          <cell r="N120"/>
          <cell r="O120"/>
          <cell r="P120"/>
          <cell r="Q120"/>
          <cell r="R120"/>
          <cell r="S120"/>
          <cell r="T120"/>
          <cell r="U120"/>
          <cell r="V120"/>
          <cell r="W120"/>
          <cell r="X120"/>
          <cell r="Y120"/>
          <cell r="Z120"/>
          <cell r="AA120"/>
          <cell r="AB120"/>
          <cell r="AC120"/>
          <cell r="AD120"/>
          <cell r="AE120"/>
          <cell r="AF120"/>
          <cell r="AG120"/>
          <cell r="AI120">
            <v>0</v>
          </cell>
          <cell r="AJ120" t="str">
            <v/>
          </cell>
        </row>
        <row r="121">
          <cell r="C121"/>
          <cell r="D121"/>
          <cell r="E121"/>
          <cell r="F121"/>
          <cell r="G121"/>
          <cell r="H121"/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  <cell r="T121"/>
          <cell r="U121"/>
          <cell r="V121"/>
          <cell r="W121"/>
          <cell r="X121"/>
          <cell r="Y121"/>
          <cell r="Z121"/>
          <cell r="AA121"/>
          <cell r="AB121"/>
          <cell r="AC121"/>
          <cell r="AD121"/>
          <cell r="AE121"/>
          <cell r="AF121"/>
          <cell r="AG121"/>
          <cell r="AI121">
            <v>0</v>
          </cell>
          <cell r="AJ121" t="str">
            <v/>
          </cell>
        </row>
        <row r="122">
          <cell r="C122"/>
          <cell r="D122"/>
          <cell r="E122"/>
          <cell r="F122"/>
          <cell r="G122"/>
          <cell r="H122"/>
          <cell r="I122"/>
          <cell r="J122"/>
          <cell r="K122"/>
          <cell r="L122"/>
          <cell r="M122"/>
          <cell r="N122"/>
          <cell r="O122"/>
          <cell r="P122"/>
          <cell r="Q122"/>
          <cell r="R122"/>
          <cell r="S122"/>
          <cell r="T122"/>
          <cell r="U122"/>
          <cell r="V122"/>
          <cell r="W122"/>
          <cell r="X122"/>
          <cell r="Y122"/>
          <cell r="Z122"/>
          <cell r="AA122"/>
          <cell r="AB122"/>
          <cell r="AC122"/>
          <cell r="AD122"/>
          <cell r="AE122"/>
          <cell r="AF122"/>
          <cell r="AG122"/>
          <cell r="AI122">
            <v>0</v>
          </cell>
          <cell r="AJ122" t="str">
            <v/>
          </cell>
        </row>
        <row r="123">
          <cell r="C123"/>
          <cell r="D123"/>
          <cell r="E123"/>
          <cell r="F123"/>
          <cell r="G123"/>
          <cell r="H123"/>
          <cell r="I123"/>
          <cell r="J123"/>
          <cell r="K123"/>
          <cell r="L123"/>
          <cell r="M123"/>
          <cell r="N123"/>
          <cell r="O123"/>
          <cell r="P123"/>
          <cell r="Q123"/>
          <cell r="R123"/>
          <cell r="S123"/>
          <cell r="T123"/>
          <cell r="U123"/>
          <cell r="V123"/>
          <cell r="W123"/>
          <cell r="X123"/>
          <cell r="Y123"/>
          <cell r="Z123"/>
          <cell r="AA123"/>
          <cell r="AB123"/>
          <cell r="AC123"/>
          <cell r="AD123"/>
          <cell r="AE123"/>
          <cell r="AF123"/>
          <cell r="AG123"/>
          <cell r="AI123">
            <v>0</v>
          </cell>
          <cell r="AJ123" t="str">
            <v/>
          </cell>
        </row>
        <row r="124">
          <cell r="C124"/>
          <cell r="D124"/>
          <cell r="E124"/>
          <cell r="F124"/>
          <cell r="G124"/>
          <cell r="H124"/>
          <cell r="I124"/>
          <cell r="J124"/>
          <cell r="K124"/>
          <cell r="L124"/>
          <cell r="M124"/>
          <cell r="N124"/>
          <cell r="O124"/>
          <cell r="P124"/>
          <cell r="Q124"/>
          <cell r="R124"/>
          <cell r="S124"/>
          <cell r="T124"/>
          <cell r="U124"/>
          <cell r="V124"/>
          <cell r="W124"/>
          <cell r="X124"/>
          <cell r="Y124"/>
          <cell r="Z124"/>
          <cell r="AA124"/>
          <cell r="AB124"/>
          <cell r="AC124"/>
          <cell r="AD124"/>
          <cell r="AE124"/>
          <cell r="AF124"/>
          <cell r="AG124"/>
          <cell r="AI124">
            <v>0</v>
          </cell>
          <cell r="AJ124" t="str">
            <v/>
          </cell>
        </row>
        <row r="125">
          <cell r="C125"/>
          <cell r="D125"/>
          <cell r="E125"/>
          <cell r="F125"/>
          <cell r="G125"/>
          <cell r="H125"/>
          <cell r="I125"/>
          <cell r="J125"/>
          <cell r="K125"/>
          <cell r="L125"/>
          <cell r="M125"/>
          <cell r="N125"/>
          <cell r="O125"/>
          <cell r="P125"/>
          <cell r="Q125"/>
          <cell r="R125"/>
          <cell r="S125"/>
          <cell r="T125"/>
          <cell r="U125"/>
          <cell r="V125"/>
          <cell r="W125"/>
          <cell r="X125"/>
          <cell r="Y125"/>
          <cell r="Z125"/>
          <cell r="AA125"/>
          <cell r="AB125"/>
          <cell r="AC125"/>
          <cell r="AD125"/>
          <cell r="AE125"/>
          <cell r="AF125"/>
          <cell r="AG125"/>
          <cell r="AI125">
            <v>0</v>
          </cell>
          <cell r="AJ125" t="str">
            <v/>
          </cell>
        </row>
        <row r="126">
          <cell r="C126"/>
          <cell r="D126"/>
          <cell r="E126"/>
          <cell r="F126"/>
          <cell r="G126"/>
          <cell r="H126"/>
          <cell r="I126"/>
          <cell r="J126"/>
          <cell r="K126"/>
          <cell r="L126"/>
          <cell r="M126"/>
          <cell r="N126"/>
          <cell r="O126"/>
          <cell r="P126"/>
          <cell r="Q126"/>
          <cell r="R126"/>
          <cell r="S126"/>
          <cell r="T126"/>
          <cell r="U126"/>
          <cell r="V126"/>
          <cell r="W126"/>
          <cell r="X126"/>
          <cell r="Y126"/>
          <cell r="Z126"/>
          <cell r="AA126"/>
          <cell r="AB126"/>
          <cell r="AC126"/>
          <cell r="AD126"/>
          <cell r="AE126"/>
          <cell r="AF126"/>
          <cell r="AG126"/>
          <cell r="AI126">
            <v>0</v>
          </cell>
          <cell r="AJ126" t="str">
            <v/>
          </cell>
        </row>
        <row r="127">
          <cell r="C127"/>
          <cell r="D127"/>
          <cell r="E127"/>
          <cell r="F127"/>
          <cell r="G127"/>
          <cell r="H127"/>
          <cell r="I127"/>
          <cell r="J127"/>
          <cell r="K127"/>
          <cell r="L127"/>
          <cell r="M127"/>
          <cell r="N127"/>
          <cell r="O127"/>
          <cell r="P127"/>
          <cell r="Q127"/>
          <cell r="R127"/>
          <cell r="S127"/>
          <cell r="T127"/>
          <cell r="U127"/>
          <cell r="V127"/>
          <cell r="W127"/>
          <cell r="X127"/>
          <cell r="Y127"/>
          <cell r="Z127"/>
          <cell r="AA127"/>
          <cell r="AB127"/>
          <cell r="AC127"/>
          <cell r="AD127"/>
          <cell r="AE127"/>
          <cell r="AF127"/>
          <cell r="AG127"/>
          <cell r="AI127">
            <v>0</v>
          </cell>
          <cell r="AJ127" t="str">
            <v/>
          </cell>
        </row>
        <row r="128">
          <cell r="C128"/>
          <cell r="D128"/>
          <cell r="E128"/>
          <cell r="F128"/>
          <cell r="G128"/>
          <cell r="H128"/>
          <cell r="I128"/>
          <cell r="J128"/>
          <cell r="K128"/>
          <cell r="L128"/>
          <cell r="M128"/>
          <cell r="N128"/>
          <cell r="O128"/>
          <cell r="P128"/>
          <cell r="Q128"/>
          <cell r="R128"/>
          <cell r="S128"/>
          <cell r="T128"/>
          <cell r="U128"/>
          <cell r="V128"/>
          <cell r="W128"/>
          <cell r="X128"/>
          <cell r="Y128"/>
          <cell r="Z128"/>
          <cell r="AA128"/>
          <cell r="AB128"/>
          <cell r="AC128"/>
          <cell r="AD128"/>
          <cell r="AE128"/>
          <cell r="AF128"/>
          <cell r="AG128"/>
          <cell r="AI128">
            <v>0</v>
          </cell>
          <cell r="AJ128" t="str">
            <v/>
          </cell>
        </row>
        <row r="129">
          <cell r="C129"/>
          <cell r="D129"/>
          <cell r="E129"/>
          <cell r="F129"/>
          <cell r="G129"/>
          <cell r="H129"/>
          <cell r="I129"/>
          <cell r="J129"/>
          <cell r="K129"/>
          <cell r="L129"/>
          <cell r="M129"/>
          <cell r="N129"/>
          <cell r="O129"/>
          <cell r="P129"/>
          <cell r="Q129"/>
          <cell r="R129"/>
          <cell r="S129"/>
          <cell r="T129"/>
          <cell r="U129"/>
          <cell r="V129"/>
          <cell r="W129"/>
          <cell r="X129"/>
          <cell r="Y129"/>
          <cell r="Z129"/>
          <cell r="AA129"/>
          <cell r="AB129"/>
          <cell r="AC129"/>
          <cell r="AD129"/>
          <cell r="AE129"/>
          <cell r="AF129"/>
          <cell r="AG129"/>
          <cell r="AI129">
            <v>0</v>
          </cell>
          <cell r="AJ129" t="str">
            <v/>
          </cell>
        </row>
        <row r="130">
          <cell r="C130"/>
          <cell r="D130"/>
          <cell r="E130"/>
          <cell r="F130"/>
          <cell r="G130"/>
          <cell r="H130"/>
          <cell r="I130"/>
          <cell r="J130"/>
          <cell r="K130"/>
          <cell r="L130"/>
          <cell r="M130"/>
          <cell r="N130"/>
          <cell r="O130"/>
          <cell r="P130"/>
          <cell r="Q130"/>
          <cell r="R130"/>
          <cell r="S130"/>
          <cell r="T130"/>
          <cell r="U130"/>
          <cell r="V130"/>
          <cell r="W130"/>
          <cell r="X130"/>
          <cell r="Y130"/>
          <cell r="Z130"/>
          <cell r="AA130"/>
          <cell r="AB130"/>
          <cell r="AC130"/>
          <cell r="AD130"/>
          <cell r="AE130"/>
          <cell r="AF130"/>
          <cell r="AG130"/>
          <cell r="AI130">
            <v>0</v>
          </cell>
          <cell r="AJ130" t="str">
            <v/>
          </cell>
        </row>
        <row r="131">
          <cell r="C131"/>
          <cell r="D131"/>
          <cell r="E131"/>
          <cell r="F131"/>
          <cell r="G131"/>
          <cell r="H131"/>
          <cell r="I131"/>
          <cell r="J131"/>
          <cell r="K131"/>
          <cell r="L131"/>
          <cell r="M131"/>
          <cell r="N131"/>
          <cell r="O131"/>
          <cell r="P131"/>
          <cell r="Q131"/>
          <cell r="R131"/>
          <cell r="S131"/>
          <cell r="T131"/>
          <cell r="U131"/>
          <cell r="V131"/>
          <cell r="W131"/>
          <cell r="X131"/>
          <cell r="Y131"/>
          <cell r="Z131"/>
          <cell r="AA131"/>
          <cell r="AB131"/>
          <cell r="AC131"/>
          <cell r="AD131"/>
          <cell r="AE131"/>
          <cell r="AF131"/>
          <cell r="AG131"/>
          <cell r="AI131">
            <v>0</v>
          </cell>
          <cell r="AJ131" t="str">
            <v/>
          </cell>
        </row>
        <row r="132">
          <cell r="C132"/>
          <cell r="D132"/>
          <cell r="E132"/>
          <cell r="F132"/>
          <cell r="G132"/>
          <cell r="H132"/>
          <cell r="I132"/>
          <cell r="J132"/>
          <cell r="K132"/>
          <cell r="L132"/>
          <cell r="M132"/>
          <cell r="N132"/>
          <cell r="O132"/>
          <cell r="P132"/>
          <cell r="Q132"/>
          <cell r="R132"/>
          <cell r="S132"/>
          <cell r="T132"/>
          <cell r="U132"/>
          <cell r="V132"/>
          <cell r="W132"/>
          <cell r="X132"/>
          <cell r="Y132"/>
          <cell r="Z132"/>
          <cell r="AA132"/>
          <cell r="AB132"/>
          <cell r="AC132"/>
          <cell r="AD132"/>
          <cell r="AE132"/>
          <cell r="AF132"/>
          <cell r="AG132"/>
          <cell r="AI132">
            <v>0</v>
          </cell>
          <cell r="AJ132" t="str">
            <v/>
          </cell>
        </row>
        <row r="133">
          <cell r="C133"/>
          <cell r="D133"/>
          <cell r="E133"/>
          <cell r="F133"/>
          <cell r="G133"/>
          <cell r="H133"/>
          <cell r="I133"/>
          <cell r="J133"/>
          <cell r="K133"/>
          <cell r="L133"/>
          <cell r="M133"/>
          <cell r="N133"/>
          <cell r="O133"/>
          <cell r="P133"/>
          <cell r="Q133"/>
          <cell r="R133"/>
          <cell r="S133"/>
          <cell r="T133"/>
          <cell r="U133"/>
          <cell r="V133"/>
          <cell r="W133"/>
          <cell r="X133"/>
          <cell r="Y133"/>
          <cell r="Z133"/>
          <cell r="AA133"/>
          <cell r="AB133"/>
          <cell r="AC133"/>
          <cell r="AD133"/>
          <cell r="AE133"/>
          <cell r="AF133"/>
          <cell r="AG133"/>
          <cell r="AI133">
            <v>0</v>
          </cell>
          <cell r="AJ133" t="str">
            <v/>
          </cell>
        </row>
        <row r="134">
          <cell r="C134"/>
          <cell r="D134"/>
          <cell r="E134"/>
          <cell r="F134"/>
          <cell r="G134"/>
          <cell r="H134"/>
          <cell r="I134"/>
          <cell r="J134"/>
          <cell r="K134"/>
          <cell r="L134"/>
          <cell r="M134"/>
          <cell r="N134"/>
          <cell r="O134"/>
          <cell r="P134"/>
          <cell r="Q134"/>
          <cell r="R134"/>
          <cell r="S134"/>
          <cell r="T134"/>
          <cell r="U134"/>
          <cell r="V134"/>
          <cell r="W134"/>
          <cell r="X134"/>
          <cell r="Y134"/>
          <cell r="Z134"/>
          <cell r="AA134"/>
          <cell r="AB134"/>
          <cell r="AC134"/>
          <cell r="AD134"/>
          <cell r="AE134"/>
          <cell r="AF134"/>
          <cell r="AG134"/>
          <cell r="AI134">
            <v>0</v>
          </cell>
          <cell r="AJ134" t="str">
            <v/>
          </cell>
        </row>
        <row r="135">
          <cell r="C135"/>
          <cell r="D135"/>
          <cell r="E135"/>
          <cell r="F135"/>
          <cell r="G135"/>
          <cell r="H135"/>
          <cell r="I135"/>
          <cell r="J135"/>
          <cell r="K135"/>
          <cell r="L135"/>
          <cell r="M135"/>
          <cell r="N135"/>
          <cell r="O135"/>
          <cell r="P135"/>
          <cell r="Q135"/>
          <cell r="R135"/>
          <cell r="S135"/>
          <cell r="T135"/>
          <cell r="U135"/>
          <cell r="V135"/>
          <cell r="W135"/>
          <cell r="X135"/>
          <cell r="Y135"/>
          <cell r="Z135"/>
          <cell r="AA135"/>
          <cell r="AB135"/>
          <cell r="AC135"/>
          <cell r="AD135"/>
          <cell r="AE135"/>
          <cell r="AF135"/>
          <cell r="AG135"/>
          <cell r="AI135">
            <v>0</v>
          </cell>
          <cell r="AJ135" t="str">
            <v/>
          </cell>
        </row>
        <row r="136">
          <cell r="C136"/>
          <cell r="D136"/>
          <cell r="E136"/>
          <cell r="F136"/>
          <cell r="G136"/>
          <cell r="H136"/>
          <cell r="I136"/>
          <cell r="J136"/>
          <cell r="K136"/>
          <cell r="L136"/>
          <cell r="M136"/>
          <cell r="N136"/>
          <cell r="O136"/>
          <cell r="P136"/>
          <cell r="Q136"/>
          <cell r="R136"/>
          <cell r="S136"/>
          <cell r="T136"/>
          <cell r="U136"/>
          <cell r="V136"/>
          <cell r="W136"/>
          <cell r="X136"/>
          <cell r="Y136"/>
          <cell r="Z136"/>
          <cell r="AA136"/>
          <cell r="AB136"/>
          <cell r="AC136"/>
          <cell r="AD136"/>
          <cell r="AE136"/>
          <cell r="AF136"/>
          <cell r="AG136"/>
          <cell r="AI136">
            <v>0</v>
          </cell>
          <cell r="AJ136" t="str">
            <v/>
          </cell>
        </row>
        <row r="137">
          <cell r="C137"/>
          <cell r="D137"/>
          <cell r="E137"/>
          <cell r="F137"/>
          <cell r="G137"/>
          <cell r="H137"/>
          <cell r="I137"/>
          <cell r="J137"/>
          <cell r="K137"/>
          <cell r="L137"/>
          <cell r="M137"/>
          <cell r="N137"/>
          <cell r="O137"/>
          <cell r="P137"/>
          <cell r="Q137"/>
          <cell r="R137"/>
          <cell r="S137"/>
          <cell r="T137"/>
          <cell r="U137"/>
          <cell r="V137"/>
          <cell r="W137"/>
          <cell r="X137"/>
          <cell r="Y137"/>
          <cell r="Z137"/>
          <cell r="AA137"/>
          <cell r="AB137"/>
          <cell r="AC137"/>
          <cell r="AD137"/>
          <cell r="AE137"/>
          <cell r="AF137"/>
          <cell r="AG137"/>
          <cell r="AI137">
            <v>0</v>
          </cell>
          <cell r="AJ137" t="str">
            <v/>
          </cell>
        </row>
        <row r="138">
          <cell r="C138"/>
          <cell r="D138"/>
          <cell r="E138"/>
          <cell r="F138"/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  <cell r="Q138"/>
          <cell r="R138"/>
          <cell r="S138"/>
          <cell r="T138"/>
          <cell r="U138"/>
          <cell r="V138"/>
          <cell r="W138"/>
          <cell r="X138"/>
          <cell r="Y138"/>
          <cell r="Z138"/>
          <cell r="AA138"/>
          <cell r="AB138"/>
          <cell r="AC138"/>
          <cell r="AD138"/>
          <cell r="AE138"/>
          <cell r="AF138"/>
          <cell r="AG138"/>
          <cell r="AI138">
            <v>0</v>
          </cell>
          <cell r="AJ138" t="str">
            <v/>
          </cell>
        </row>
        <row r="139">
          <cell r="C139"/>
          <cell r="D139"/>
          <cell r="E139"/>
          <cell r="F139"/>
          <cell r="G139"/>
          <cell r="H139"/>
          <cell r="I139"/>
          <cell r="J139"/>
          <cell r="K139"/>
          <cell r="L139"/>
          <cell r="M139"/>
          <cell r="N139"/>
          <cell r="O139"/>
          <cell r="P139"/>
          <cell r="Q139"/>
          <cell r="R139"/>
          <cell r="S139"/>
          <cell r="T139"/>
          <cell r="U139"/>
          <cell r="V139"/>
          <cell r="W139"/>
          <cell r="X139"/>
          <cell r="Y139"/>
          <cell r="Z139"/>
          <cell r="AA139"/>
          <cell r="AB139"/>
          <cell r="AC139"/>
          <cell r="AD139"/>
          <cell r="AE139"/>
          <cell r="AF139"/>
          <cell r="AG139"/>
          <cell r="AI139">
            <v>0</v>
          </cell>
          <cell r="AJ139" t="str">
            <v/>
          </cell>
        </row>
        <row r="140">
          <cell r="C140"/>
          <cell r="D140"/>
          <cell r="E140"/>
          <cell r="F140"/>
          <cell r="G140"/>
          <cell r="H140"/>
          <cell r="I140"/>
          <cell r="J140"/>
          <cell r="K140"/>
          <cell r="L140"/>
          <cell r="M140"/>
          <cell r="N140"/>
          <cell r="O140"/>
          <cell r="P140"/>
          <cell r="Q140"/>
          <cell r="R140"/>
          <cell r="S140"/>
          <cell r="T140"/>
          <cell r="U140"/>
          <cell r="V140"/>
          <cell r="W140"/>
          <cell r="X140"/>
          <cell r="Y140"/>
          <cell r="Z140"/>
          <cell r="AA140"/>
          <cell r="AB140"/>
          <cell r="AC140"/>
          <cell r="AD140"/>
          <cell r="AE140"/>
          <cell r="AF140"/>
          <cell r="AG140"/>
          <cell r="AI140">
            <v>0</v>
          </cell>
          <cell r="AJ140" t="str">
            <v/>
          </cell>
        </row>
        <row r="141">
          <cell r="C141"/>
          <cell r="D141"/>
          <cell r="E141"/>
          <cell r="F141"/>
          <cell r="G141"/>
          <cell r="H141"/>
          <cell r="I141"/>
          <cell r="J141"/>
          <cell r="K141"/>
          <cell r="L141"/>
          <cell r="M141"/>
          <cell r="N141"/>
          <cell r="O141"/>
          <cell r="P141"/>
          <cell r="Q141"/>
          <cell r="R141"/>
          <cell r="S141"/>
          <cell r="T141"/>
          <cell r="U141"/>
          <cell r="V141"/>
          <cell r="W141"/>
          <cell r="X141"/>
          <cell r="Y141"/>
          <cell r="Z141"/>
          <cell r="AA141"/>
          <cell r="AB141"/>
          <cell r="AC141"/>
          <cell r="AD141"/>
          <cell r="AE141"/>
          <cell r="AF141"/>
          <cell r="AG141"/>
          <cell r="AI141">
            <v>0</v>
          </cell>
          <cell r="AJ141" t="str">
            <v/>
          </cell>
        </row>
        <row r="142">
          <cell r="C142"/>
          <cell r="D142"/>
          <cell r="E142"/>
          <cell r="F142"/>
          <cell r="G142"/>
          <cell r="H142"/>
          <cell r="I142"/>
          <cell r="J142"/>
          <cell r="K142"/>
          <cell r="L142"/>
          <cell r="M142"/>
          <cell r="N142"/>
          <cell r="O142"/>
          <cell r="P142"/>
          <cell r="Q142"/>
          <cell r="R142"/>
          <cell r="S142"/>
          <cell r="T142"/>
          <cell r="U142"/>
          <cell r="V142"/>
          <cell r="W142"/>
          <cell r="X142"/>
          <cell r="Y142"/>
          <cell r="Z142"/>
          <cell r="AA142"/>
          <cell r="AB142"/>
          <cell r="AC142"/>
          <cell r="AD142"/>
          <cell r="AE142"/>
          <cell r="AF142"/>
          <cell r="AG142"/>
          <cell r="AI142">
            <v>0</v>
          </cell>
          <cell r="AJ142" t="str">
            <v/>
          </cell>
        </row>
        <row r="143">
          <cell r="C143"/>
          <cell r="D143"/>
          <cell r="E143"/>
          <cell r="F143"/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  <cell r="Q143"/>
          <cell r="R143"/>
          <cell r="S143"/>
          <cell r="T143"/>
          <cell r="U143"/>
          <cell r="V143"/>
          <cell r="W143"/>
          <cell r="X143"/>
          <cell r="Y143"/>
          <cell r="Z143"/>
          <cell r="AA143"/>
          <cell r="AB143"/>
          <cell r="AC143"/>
          <cell r="AD143"/>
          <cell r="AE143"/>
          <cell r="AF143"/>
          <cell r="AG143"/>
          <cell r="AI143">
            <v>0</v>
          </cell>
          <cell r="AJ143" t="str">
            <v/>
          </cell>
        </row>
        <row r="144">
          <cell r="C144"/>
          <cell r="D144"/>
          <cell r="E144"/>
          <cell r="F144"/>
          <cell r="G144"/>
          <cell r="H144"/>
          <cell r="I144"/>
          <cell r="J144"/>
          <cell r="K144"/>
          <cell r="L144"/>
          <cell r="M144"/>
          <cell r="N144"/>
          <cell r="O144"/>
          <cell r="P144"/>
          <cell r="Q144"/>
          <cell r="R144"/>
          <cell r="S144"/>
          <cell r="T144"/>
          <cell r="U144"/>
          <cell r="V144"/>
          <cell r="W144"/>
          <cell r="X144"/>
          <cell r="Y144"/>
          <cell r="Z144"/>
          <cell r="AA144"/>
          <cell r="AB144"/>
          <cell r="AC144"/>
          <cell r="AD144"/>
          <cell r="AE144"/>
          <cell r="AF144"/>
          <cell r="AG144"/>
          <cell r="AI144">
            <v>0</v>
          </cell>
          <cell r="AJ144" t="str">
            <v/>
          </cell>
        </row>
        <row r="145">
          <cell r="C145"/>
          <cell r="D145"/>
          <cell r="E145"/>
          <cell r="F145"/>
          <cell r="G145"/>
          <cell r="H145"/>
          <cell r="I145"/>
          <cell r="J145"/>
          <cell r="K145"/>
          <cell r="L145"/>
          <cell r="M145"/>
          <cell r="N145"/>
          <cell r="O145"/>
          <cell r="P145"/>
          <cell r="Q145"/>
          <cell r="R145"/>
          <cell r="S145"/>
          <cell r="T145"/>
          <cell r="U145"/>
          <cell r="V145"/>
          <cell r="W145"/>
          <cell r="X145"/>
          <cell r="Y145"/>
          <cell r="Z145"/>
          <cell r="AA145"/>
          <cell r="AB145"/>
          <cell r="AC145"/>
          <cell r="AD145"/>
          <cell r="AE145"/>
          <cell r="AF145"/>
          <cell r="AG145"/>
          <cell r="AI145">
            <v>0</v>
          </cell>
          <cell r="AJ145" t="str">
            <v/>
          </cell>
        </row>
        <row r="146">
          <cell r="C146"/>
          <cell r="D146"/>
          <cell r="E146"/>
          <cell r="F146"/>
          <cell r="G146"/>
          <cell r="H146"/>
          <cell r="I146"/>
          <cell r="J146"/>
          <cell r="K146"/>
          <cell r="L146"/>
          <cell r="M146"/>
          <cell r="N146"/>
          <cell r="O146"/>
          <cell r="P146"/>
          <cell r="Q146"/>
          <cell r="R146"/>
          <cell r="S146"/>
          <cell r="T146"/>
          <cell r="U146"/>
          <cell r="V146"/>
          <cell r="W146"/>
          <cell r="X146"/>
          <cell r="Y146"/>
          <cell r="Z146"/>
          <cell r="AA146"/>
          <cell r="AB146"/>
          <cell r="AC146"/>
          <cell r="AD146"/>
          <cell r="AE146"/>
          <cell r="AF146"/>
          <cell r="AG146"/>
          <cell r="AI146">
            <v>0</v>
          </cell>
          <cell r="AJ146" t="str">
            <v/>
          </cell>
        </row>
        <row r="147">
          <cell r="C147"/>
          <cell r="D147"/>
          <cell r="E147"/>
          <cell r="F147"/>
          <cell r="G147"/>
          <cell r="H147"/>
          <cell r="I147"/>
          <cell r="J147"/>
          <cell r="K147"/>
          <cell r="L147"/>
          <cell r="M147"/>
          <cell r="N147"/>
          <cell r="O147"/>
          <cell r="P147"/>
          <cell r="Q147"/>
          <cell r="R147"/>
          <cell r="S147"/>
          <cell r="T147"/>
          <cell r="U147"/>
          <cell r="V147"/>
          <cell r="W147"/>
          <cell r="X147"/>
          <cell r="Y147"/>
          <cell r="Z147"/>
          <cell r="AA147"/>
          <cell r="AB147"/>
          <cell r="AC147"/>
          <cell r="AD147"/>
          <cell r="AE147"/>
          <cell r="AF147"/>
          <cell r="AG147"/>
          <cell r="AI147">
            <v>0</v>
          </cell>
          <cell r="AJ147" t="str">
            <v/>
          </cell>
        </row>
        <row r="148">
          <cell r="C148"/>
          <cell r="D148"/>
          <cell r="E148"/>
          <cell r="F148"/>
          <cell r="G148"/>
          <cell r="H148"/>
          <cell r="I148"/>
          <cell r="J148"/>
          <cell r="K148"/>
          <cell r="L148"/>
          <cell r="M148"/>
          <cell r="N148"/>
          <cell r="O148"/>
          <cell r="P148"/>
          <cell r="Q148"/>
          <cell r="R148"/>
          <cell r="S148"/>
          <cell r="T148"/>
          <cell r="U148"/>
          <cell r="V148"/>
          <cell r="W148"/>
          <cell r="X148"/>
          <cell r="Y148"/>
          <cell r="Z148"/>
          <cell r="AA148"/>
          <cell r="AB148"/>
          <cell r="AC148"/>
          <cell r="AD148"/>
          <cell r="AE148"/>
          <cell r="AF148"/>
          <cell r="AG148"/>
          <cell r="AI148">
            <v>0</v>
          </cell>
          <cell r="AJ148" t="str">
            <v/>
          </cell>
        </row>
        <row r="149">
          <cell r="C149"/>
          <cell r="D149"/>
          <cell r="E149"/>
          <cell r="F149"/>
          <cell r="G149"/>
          <cell r="H149"/>
          <cell r="I149"/>
          <cell r="J149"/>
          <cell r="K149"/>
          <cell r="L149"/>
          <cell r="M149"/>
          <cell r="N149"/>
          <cell r="O149"/>
          <cell r="P149"/>
          <cell r="Q149"/>
          <cell r="R149"/>
          <cell r="S149"/>
          <cell r="T149"/>
          <cell r="U149"/>
          <cell r="V149"/>
          <cell r="W149"/>
          <cell r="X149"/>
          <cell r="Y149"/>
          <cell r="Z149"/>
          <cell r="AA149"/>
          <cell r="AB149"/>
          <cell r="AC149"/>
          <cell r="AD149"/>
          <cell r="AE149"/>
          <cell r="AF149"/>
          <cell r="AG149"/>
          <cell r="AI149">
            <v>0</v>
          </cell>
          <cell r="AJ149" t="str">
            <v/>
          </cell>
        </row>
        <row r="150">
          <cell r="C150"/>
          <cell r="D150"/>
          <cell r="E150"/>
          <cell r="F150"/>
          <cell r="G150"/>
          <cell r="H150"/>
          <cell r="I150"/>
          <cell r="J150"/>
          <cell r="K150"/>
          <cell r="L150"/>
          <cell r="M150"/>
          <cell r="N150"/>
          <cell r="O150"/>
          <cell r="P150"/>
          <cell r="Q150"/>
          <cell r="R150"/>
          <cell r="S150"/>
          <cell r="T150"/>
          <cell r="U150"/>
          <cell r="V150"/>
          <cell r="W150"/>
          <cell r="X150"/>
          <cell r="Y150"/>
          <cell r="Z150"/>
          <cell r="AA150"/>
          <cell r="AB150"/>
          <cell r="AC150"/>
          <cell r="AD150"/>
          <cell r="AE150"/>
          <cell r="AF150"/>
          <cell r="AG150"/>
          <cell r="AI150">
            <v>0</v>
          </cell>
          <cell r="AJ150" t="str">
            <v/>
          </cell>
        </row>
        <row r="151">
          <cell r="C151"/>
          <cell r="D151"/>
          <cell r="E151"/>
          <cell r="F151"/>
          <cell r="G151"/>
          <cell r="H151"/>
          <cell r="I151"/>
          <cell r="J151"/>
          <cell r="K151"/>
          <cell r="L151"/>
          <cell r="M151"/>
          <cell r="N151"/>
          <cell r="O151"/>
          <cell r="P151"/>
          <cell r="Q151"/>
          <cell r="R151"/>
          <cell r="S151"/>
          <cell r="T151"/>
          <cell r="U151"/>
          <cell r="V151"/>
          <cell r="W151"/>
          <cell r="X151"/>
          <cell r="Y151"/>
          <cell r="Z151"/>
          <cell r="AA151"/>
          <cell r="AB151"/>
          <cell r="AC151"/>
          <cell r="AD151"/>
          <cell r="AE151"/>
          <cell r="AF151"/>
          <cell r="AG151"/>
          <cell r="AI151">
            <v>0</v>
          </cell>
          <cell r="AJ151" t="str">
            <v/>
          </cell>
        </row>
        <row r="152">
          <cell r="C152"/>
          <cell r="D152"/>
          <cell r="E152"/>
          <cell r="F152"/>
          <cell r="G152"/>
          <cell r="H152"/>
          <cell r="I152"/>
          <cell r="J152"/>
          <cell r="K152"/>
          <cell r="L152"/>
          <cell r="M152"/>
          <cell r="N152"/>
          <cell r="O152"/>
          <cell r="P152"/>
          <cell r="Q152"/>
          <cell r="R152"/>
          <cell r="S152"/>
          <cell r="T152"/>
          <cell r="U152"/>
          <cell r="V152"/>
          <cell r="W152"/>
          <cell r="X152"/>
          <cell r="Y152"/>
          <cell r="Z152"/>
          <cell r="AA152"/>
          <cell r="AB152"/>
          <cell r="AC152"/>
          <cell r="AD152"/>
          <cell r="AE152"/>
          <cell r="AF152"/>
          <cell r="AG152"/>
          <cell r="AI152">
            <v>0</v>
          </cell>
          <cell r="AJ152" t="str">
            <v/>
          </cell>
        </row>
        <row r="153">
          <cell r="C153"/>
          <cell r="D153"/>
          <cell r="E153"/>
          <cell r="F153"/>
          <cell r="G153"/>
          <cell r="H153"/>
          <cell r="I153"/>
          <cell r="J153"/>
          <cell r="K153"/>
          <cell r="L153"/>
          <cell r="M153"/>
          <cell r="N153"/>
          <cell r="O153"/>
          <cell r="P153"/>
          <cell r="Q153"/>
          <cell r="R153"/>
          <cell r="S153"/>
          <cell r="T153"/>
          <cell r="U153"/>
          <cell r="V153"/>
          <cell r="W153"/>
          <cell r="X153"/>
          <cell r="Y153"/>
          <cell r="Z153"/>
          <cell r="AA153"/>
          <cell r="AB153"/>
          <cell r="AC153"/>
          <cell r="AD153"/>
          <cell r="AE153"/>
          <cell r="AF153"/>
          <cell r="AG153"/>
          <cell r="AI153">
            <v>0</v>
          </cell>
          <cell r="AJ153" t="str">
            <v/>
          </cell>
        </row>
        <row r="154">
          <cell r="C154"/>
          <cell r="D154"/>
          <cell r="E154"/>
          <cell r="F154"/>
          <cell r="G154"/>
          <cell r="H154"/>
          <cell r="I154"/>
          <cell r="J154"/>
          <cell r="K154"/>
          <cell r="L154"/>
          <cell r="M154"/>
          <cell r="N154"/>
          <cell r="O154"/>
          <cell r="P154"/>
          <cell r="Q154"/>
          <cell r="R154"/>
          <cell r="S154"/>
          <cell r="T154"/>
          <cell r="U154"/>
          <cell r="V154"/>
          <cell r="W154"/>
          <cell r="X154"/>
          <cell r="Y154"/>
          <cell r="Z154"/>
          <cell r="AA154"/>
          <cell r="AB154"/>
          <cell r="AC154"/>
          <cell r="AD154"/>
          <cell r="AE154"/>
          <cell r="AF154"/>
          <cell r="AG154"/>
          <cell r="AI154">
            <v>0</v>
          </cell>
          <cell r="AJ154" t="str">
            <v/>
          </cell>
        </row>
        <row r="155">
          <cell r="C155"/>
          <cell r="D155"/>
          <cell r="E155"/>
          <cell r="F155"/>
          <cell r="G155"/>
          <cell r="H155"/>
          <cell r="I155"/>
          <cell r="J155"/>
          <cell r="K155"/>
          <cell r="L155"/>
          <cell r="M155"/>
          <cell r="N155"/>
          <cell r="O155"/>
          <cell r="P155"/>
          <cell r="Q155"/>
          <cell r="R155"/>
          <cell r="S155"/>
          <cell r="T155"/>
          <cell r="U155"/>
          <cell r="V155"/>
          <cell r="W155"/>
          <cell r="X155"/>
          <cell r="Y155"/>
          <cell r="Z155"/>
          <cell r="AA155"/>
          <cell r="AB155"/>
          <cell r="AC155"/>
          <cell r="AD155"/>
          <cell r="AE155"/>
          <cell r="AF155"/>
          <cell r="AG155"/>
          <cell r="AI155">
            <v>0</v>
          </cell>
          <cell r="AJ155" t="str">
            <v/>
          </cell>
        </row>
        <row r="156">
          <cell r="C156"/>
          <cell r="D156"/>
          <cell r="E156"/>
          <cell r="F156"/>
          <cell r="G156"/>
          <cell r="H156"/>
          <cell r="I156"/>
          <cell r="J156"/>
          <cell r="K156"/>
          <cell r="L156"/>
          <cell r="M156"/>
          <cell r="N156"/>
          <cell r="O156"/>
          <cell r="P156"/>
          <cell r="Q156"/>
          <cell r="R156"/>
          <cell r="S156"/>
          <cell r="T156"/>
          <cell r="U156"/>
          <cell r="V156"/>
          <cell r="W156"/>
          <cell r="X156"/>
          <cell r="Y156"/>
          <cell r="Z156"/>
          <cell r="AA156"/>
          <cell r="AB156"/>
          <cell r="AC156"/>
          <cell r="AD156"/>
          <cell r="AE156"/>
          <cell r="AF156"/>
          <cell r="AG156"/>
          <cell r="AI156">
            <v>0</v>
          </cell>
          <cell r="AJ156" t="str">
            <v/>
          </cell>
        </row>
        <row r="157">
          <cell r="C157"/>
          <cell r="D157"/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/>
          <cell r="Q157"/>
          <cell r="R157"/>
          <cell r="S157"/>
          <cell r="T157"/>
          <cell r="U157"/>
          <cell r="V157"/>
          <cell r="W157"/>
          <cell r="X157"/>
          <cell r="Y157"/>
          <cell r="Z157"/>
          <cell r="AA157"/>
          <cell r="AB157"/>
          <cell r="AC157"/>
          <cell r="AD157"/>
          <cell r="AE157"/>
          <cell r="AF157"/>
          <cell r="AG157"/>
          <cell r="AI157">
            <v>0</v>
          </cell>
          <cell r="AJ157" t="str">
            <v/>
          </cell>
        </row>
        <row r="158">
          <cell r="C158"/>
          <cell r="D158"/>
          <cell r="E158"/>
          <cell r="F158"/>
          <cell r="G158"/>
          <cell r="H158"/>
          <cell r="I158"/>
          <cell r="J158"/>
          <cell r="K158"/>
          <cell r="L158"/>
          <cell r="M158"/>
          <cell r="N158"/>
          <cell r="O158"/>
          <cell r="P158"/>
          <cell r="Q158"/>
          <cell r="R158"/>
          <cell r="S158"/>
          <cell r="T158"/>
          <cell r="U158"/>
          <cell r="V158"/>
          <cell r="W158"/>
          <cell r="X158"/>
          <cell r="Y158"/>
          <cell r="Z158"/>
          <cell r="AA158"/>
          <cell r="AB158"/>
          <cell r="AC158"/>
          <cell r="AD158"/>
          <cell r="AE158"/>
          <cell r="AF158"/>
          <cell r="AG158"/>
          <cell r="AI158">
            <v>0</v>
          </cell>
          <cell r="AJ158" t="str">
            <v/>
          </cell>
        </row>
        <row r="159">
          <cell r="C159"/>
          <cell r="D159"/>
          <cell r="E159"/>
          <cell r="F159"/>
          <cell r="G159"/>
          <cell r="H159"/>
          <cell r="I159"/>
          <cell r="J159"/>
          <cell r="K159"/>
          <cell r="L159"/>
          <cell r="M159"/>
          <cell r="N159"/>
          <cell r="O159"/>
          <cell r="P159"/>
          <cell r="Q159"/>
          <cell r="R159"/>
          <cell r="S159"/>
          <cell r="T159"/>
          <cell r="U159"/>
          <cell r="V159"/>
          <cell r="W159"/>
          <cell r="X159"/>
          <cell r="Y159"/>
          <cell r="Z159"/>
          <cell r="AA159"/>
          <cell r="AB159"/>
          <cell r="AC159"/>
          <cell r="AD159"/>
          <cell r="AE159"/>
          <cell r="AF159"/>
          <cell r="AG159"/>
          <cell r="AI159">
            <v>0</v>
          </cell>
          <cell r="AJ159" t="str">
            <v/>
          </cell>
        </row>
        <row r="160">
          <cell r="C160"/>
          <cell r="D160"/>
          <cell r="E160"/>
          <cell r="F160"/>
          <cell r="G160"/>
          <cell r="H160"/>
          <cell r="I160"/>
          <cell r="J160"/>
          <cell r="K160"/>
          <cell r="L160"/>
          <cell r="M160"/>
          <cell r="N160"/>
          <cell r="O160"/>
          <cell r="P160"/>
          <cell r="Q160"/>
          <cell r="R160"/>
          <cell r="S160"/>
          <cell r="T160"/>
          <cell r="U160"/>
          <cell r="V160"/>
          <cell r="W160"/>
          <cell r="X160"/>
          <cell r="Y160"/>
          <cell r="Z160"/>
          <cell r="AA160"/>
          <cell r="AB160"/>
          <cell r="AC160"/>
          <cell r="AD160"/>
          <cell r="AE160"/>
          <cell r="AF160"/>
          <cell r="AG160"/>
          <cell r="AI160">
            <v>0</v>
          </cell>
          <cell r="AJ160" t="str">
            <v/>
          </cell>
        </row>
        <row r="161">
          <cell r="C161"/>
          <cell r="D161"/>
          <cell r="E161"/>
          <cell r="F161"/>
          <cell r="G161"/>
          <cell r="H161"/>
          <cell r="I161"/>
          <cell r="J161"/>
          <cell r="K161"/>
          <cell r="L161"/>
          <cell r="M161"/>
          <cell r="N161"/>
          <cell r="O161"/>
          <cell r="P161"/>
          <cell r="Q161"/>
          <cell r="R161"/>
          <cell r="S161"/>
          <cell r="T161"/>
          <cell r="U161"/>
          <cell r="V161"/>
          <cell r="W161"/>
          <cell r="X161"/>
          <cell r="Y161"/>
          <cell r="Z161"/>
          <cell r="AA161"/>
          <cell r="AB161"/>
          <cell r="AC161"/>
          <cell r="AD161"/>
          <cell r="AE161"/>
          <cell r="AF161"/>
          <cell r="AG161"/>
          <cell r="AI161">
            <v>0</v>
          </cell>
          <cell r="AJ161" t="str">
            <v/>
          </cell>
        </row>
        <row r="162">
          <cell r="C162"/>
          <cell r="D162"/>
          <cell r="E162"/>
          <cell r="F162"/>
          <cell r="G162"/>
          <cell r="H162"/>
          <cell r="I162"/>
          <cell r="J162"/>
          <cell r="K162"/>
          <cell r="L162"/>
          <cell r="M162"/>
          <cell r="N162"/>
          <cell r="O162"/>
          <cell r="P162"/>
          <cell r="Q162"/>
          <cell r="R162"/>
          <cell r="S162"/>
          <cell r="T162"/>
          <cell r="U162"/>
          <cell r="V162"/>
          <cell r="W162"/>
          <cell r="X162"/>
          <cell r="Y162"/>
          <cell r="Z162"/>
          <cell r="AA162"/>
          <cell r="AB162"/>
          <cell r="AC162"/>
          <cell r="AD162"/>
          <cell r="AE162"/>
          <cell r="AF162"/>
          <cell r="AG162"/>
          <cell r="AI162">
            <v>0</v>
          </cell>
          <cell r="AJ162" t="str">
            <v/>
          </cell>
        </row>
        <row r="163">
          <cell r="C163"/>
          <cell r="D163"/>
          <cell r="E163"/>
          <cell r="F163"/>
          <cell r="G163"/>
          <cell r="H163"/>
          <cell r="I163"/>
          <cell r="J163"/>
          <cell r="K163"/>
          <cell r="L163"/>
          <cell r="M163"/>
          <cell r="N163"/>
          <cell r="O163"/>
          <cell r="P163"/>
          <cell r="Q163"/>
          <cell r="R163"/>
          <cell r="S163"/>
          <cell r="T163"/>
          <cell r="U163"/>
          <cell r="V163"/>
          <cell r="W163"/>
          <cell r="X163"/>
          <cell r="Y163"/>
          <cell r="Z163"/>
          <cell r="AA163"/>
          <cell r="AB163"/>
          <cell r="AC163"/>
          <cell r="AD163"/>
          <cell r="AE163"/>
          <cell r="AF163"/>
          <cell r="AG163"/>
          <cell r="AI163">
            <v>0</v>
          </cell>
          <cell r="AJ163" t="str">
            <v/>
          </cell>
        </row>
        <row r="164">
          <cell r="C164"/>
          <cell r="D164"/>
          <cell r="E164"/>
          <cell r="F164"/>
          <cell r="G164"/>
          <cell r="H164"/>
          <cell r="I164"/>
          <cell r="J164"/>
          <cell r="K164"/>
          <cell r="L164"/>
          <cell r="M164"/>
          <cell r="N164"/>
          <cell r="O164"/>
          <cell r="P164"/>
          <cell r="Q164"/>
          <cell r="R164"/>
          <cell r="S164"/>
          <cell r="T164"/>
          <cell r="U164"/>
          <cell r="V164"/>
          <cell r="W164"/>
          <cell r="X164"/>
          <cell r="Y164"/>
          <cell r="Z164"/>
          <cell r="AA164"/>
          <cell r="AB164"/>
          <cell r="AC164"/>
          <cell r="AD164"/>
          <cell r="AE164"/>
          <cell r="AF164"/>
          <cell r="AG164"/>
          <cell r="AI164">
            <v>0</v>
          </cell>
          <cell r="AJ164" t="str">
            <v/>
          </cell>
        </row>
        <row r="165">
          <cell r="C165"/>
          <cell r="D165"/>
          <cell r="E165"/>
          <cell r="F165"/>
          <cell r="G165"/>
          <cell r="H165"/>
          <cell r="I165"/>
          <cell r="J165"/>
          <cell r="K165"/>
          <cell r="L165"/>
          <cell r="M165"/>
          <cell r="N165"/>
          <cell r="O165"/>
          <cell r="P165"/>
          <cell r="Q165"/>
          <cell r="R165"/>
          <cell r="S165"/>
          <cell r="T165"/>
          <cell r="U165"/>
          <cell r="V165"/>
          <cell r="W165"/>
          <cell r="X165"/>
          <cell r="Y165"/>
          <cell r="Z165"/>
          <cell r="AA165"/>
          <cell r="AB165"/>
          <cell r="AC165"/>
          <cell r="AD165"/>
          <cell r="AE165"/>
          <cell r="AF165"/>
          <cell r="AG165"/>
          <cell r="AI165">
            <v>0</v>
          </cell>
          <cell r="AJ165" t="str">
            <v/>
          </cell>
        </row>
        <row r="166">
          <cell r="C166"/>
          <cell r="D166"/>
          <cell r="E166"/>
          <cell r="F166"/>
          <cell r="G166"/>
          <cell r="H166"/>
          <cell r="I166"/>
          <cell r="J166"/>
          <cell r="K166"/>
          <cell r="L166"/>
          <cell r="M166"/>
          <cell r="N166"/>
          <cell r="O166"/>
          <cell r="P166"/>
          <cell r="Q166"/>
          <cell r="R166"/>
          <cell r="S166"/>
          <cell r="T166"/>
          <cell r="U166"/>
          <cell r="V166"/>
          <cell r="W166"/>
          <cell r="X166"/>
          <cell r="Y166"/>
          <cell r="Z166"/>
          <cell r="AA166"/>
          <cell r="AB166"/>
          <cell r="AC166"/>
          <cell r="AD166"/>
          <cell r="AE166"/>
          <cell r="AF166"/>
          <cell r="AG166"/>
          <cell r="AI166">
            <v>0</v>
          </cell>
          <cell r="AJ166" t="str">
            <v/>
          </cell>
        </row>
        <row r="167">
          <cell r="C167"/>
          <cell r="D167"/>
          <cell r="E167"/>
          <cell r="F167"/>
          <cell r="G167"/>
          <cell r="H167"/>
          <cell r="I167"/>
          <cell r="J167"/>
          <cell r="K167"/>
          <cell r="L167"/>
          <cell r="M167"/>
          <cell r="N167"/>
          <cell r="O167"/>
          <cell r="P167"/>
          <cell r="Q167"/>
          <cell r="R167"/>
          <cell r="S167"/>
          <cell r="T167"/>
          <cell r="U167"/>
          <cell r="V167"/>
          <cell r="W167"/>
          <cell r="X167"/>
          <cell r="Y167"/>
          <cell r="Z167"/>
          <cell r="AA167"/>
          <cell r="AB167"/>
          <cell r="AC167"/>
          <cell r="AD167"/>
          <cell r="AE167"/>
          <cell r="AF167"/>
          <cell r="AG167"/>
          <cell r="AI167">
            <v>0</v>
          </cell>
          <cell r="AJ167" t="str">
            <v/>
          </cell>
        </row>
        <row r="168">
          <cell r="C168"/>
          <cell r="D168"/>
          <cell r="E168"/>
          <cell r="F168"/>
          <cell r="G168"/>
          <cell r="H168"/>
          <cell r="I168"/>
          <cell r="J168"/>
          <cell r="K168"/>
          <cell r="L168"/>
          <cell r="M168"/>
          <cell r="N168"/>
          <cell r="O168"/>
          <cell r="P168"/>
          <cell r="Q168"/>
          <cell r="R168"/>
          <cell r="S168"/>
          <cell r="T168"/>
          <cell r="U168"/>
          <cell r="V168"/>
          <cell r="W168"/>
          <cell r="X168"/>
          <cell r="Y168"/>
          <cell r="Z168"/>
          <cell r="AA168"/>
          <cell r="AB168"/>
          <cell r="AC168"/>
          <cell r="AD168"/>
          <cell r="AE168"/>
          <cell r="AF168"/>
          <cell r="AG168"/>
          <cell r="AI168">
            <v>0</v>
          </cell>
          <cell r="AJ168" t="str">
            <v/>
          </cell>
        </row>
        <row r="169">
          <cell r="C169"/>
          <cell r="D169"/>
          <cell r="E169"/>
          <cell r="F169"/>
          <cell r="G169"/>
          <cell r="H169"/>
          <cell r="I169"/>
          <cell r="J169"/>
          <cell r="K169"/>
          <cell r="L169"/>
          <cell r="M169"/>
          <cell r="N169"/>
          <cell r="O169"/>
          <cell r="P169"/>
          <cell r="Q169"/>
          <cell r="R169"/>
          <cell r="S169"/>
          <cell r="T169"/>
          <cell r="U169"/>
          <cell r="V169"/>
          <cell r="W169"/>
          <cell r="X169"/>
          <cell r="Y169"/>
          <cell r="Z169"/>
          <cell r="AA169"/>
          <cell r="AB169"/>
          <cell r="AC169"/>
          <cell r="AD169"/>
          <cell r="AE169"/>
          <cell r="AF169"/>
          <cell r="AG169"/>
          <cell r="AI169">
            <v>0</v>
          </cell>
          <cell r="AJ169" t="str">
            <v/>
          </cell>
        </row>
        <row r="170">
          <cell r="C170"/>
          <cell r="D170"/>
          <cell r="E170"/>
          <cell r="F170"/>
          <cell r="G170"/>
          <cell r="H170"/>
          <cell r="I170"/>
          <cell r="J170"/>
          <cell r="K170"/>
          <cell r="L170"/>
          <cell r="M170"/>
          <cell r="N170"/>
          <cell r="O170"/>
          <cell r="P170"/>
          <cell r="Q170"/>
          <cell r="R170"/>
          <cell r="S170"/>
          <cell r="T170"/>
          <cell r="U170"/>
          <cell r="V170"/>
          <cell r="W170"/>
          <cell r="X170"/>
          <cell r="Y170"/>
          <cell r="Z170"/>
          <cell r="AA170"/>
          <cell r="AB170"/>
          <cell r="AC170"/>
          <cell r="AD170"/>
          <cell r="AE170"/>
          <cell r="AF170"/>
          <cell r="AG170"/>
          <cell r="AI170">
            <v>0</v>
          </cell>
          <cell r="AJ170" t="str">
            <v/>
          </cell>
        </row>
        <row r="171">
          <cell r="C171"/>
          <cell r="D171"/>
          <cell r="E171"/>
          <cell r="F171"/>
          <cell r="G171"/>
          <cell r="H171"/>
          <cell r="I171"/>
          <cell r="J171"/>
          <cell r="K171"/>
          <cell r="L171"/>
          <cell r="M171"/>
          <cell r="N171"/>
          <cell r="O171"/>
          <cell r="P171"/>
          <cell r="Q171"/>
          <cell r="R171"/>
          <cell r="S171"/>
          <cell r="T171"/>
          <cell r="U171"/>
          <cell r="V171"/>
          <cell r="W171"/>
          <cell r="X171"/>
          <cell r="Y171"/>
          <cell r="Z171"/>
          <cell r="AA171"/>
          <cell r="AB171"/>
          <cell r="AC171"/>
          <cell r="AD171"/>
          <cell r="AE171"/>
          <cell r="AF171"/>
          <cell r="AG171"/>
          <cell r="AI171">
            <v>0</v>
          </cell>
          <cell r="AJ171" t="str">
            <v/>
          </cell>
        </row>
        <row r="172">
          <cell r="C172"/>
          <cell r="D172"/>
          <cell r="E172"/>
          <cell r="F172"/>
          <cell r="G172"/>
          <cell r="H172"/>
          <cell r="I172"/>
          <cell r="J172"/>
          <cell r="K172"/>
          <cell r="L172"/>
          <cell r="M172"/>
          <cell r="N172"/>
          <cell r="O172"/>
          <cell r="P172"/>
          <cell r="Q172"/>
          <cell r="R172"/>
          <cell r="S172"/>
          <cell r="T172"/>
          <cell r="U172"/>
          <cell r="V172"/>
          <cell r="W172"/>
          <cell r="X172"/>
          <cell r="Y172"/>
          <cell r="Z172"/>
          <cell r="AA172"/>
          <cell r="AB172"/>
          <cell r="AC172"/>
          <cell r="AD172"/>
          <cell r="AE172"/>
          <cell r="AF172"/>
          <cell r="AG172"/>
          <cell r="AI172">
            <v>0</v>
          </cell>
          <cell r="AJ172" t="str">
            <v/>
          </cell>
        </row>
        <row r="173">
          <cell r="C173"/>
          <cell r="D173"/>
          <cell r="E173"/>
          <cell r="F173"/>
          <cell r="G173"/>
          <cell r="H173"/>
          <cell r="I173"/>
          <cell r="J173"/>
          <cell r="K173"/>
          <cell r="L173"/>
          <cell r="M173"/>
          <cell r="N173"/>
          <cell r="O173"/>
          <cell r="P173"/>
          <cell r="Q173"/>
          <cell r="R173"/>
          <cell r="S173"/>
          <cell r="T173"/>
          <cell r="U173"/>
          <cell r="V173"/>
          <cell r="W173"/>
          <cell r="X173"/>
          <cell r="Y173"/>
          <cell r="Z173"/>
          <cell r="AA173"/>
          <cell r="AB173"/>
          <cell r="AC173"/>
          <cell r="AD173"/>
          <cell r="AE173"/>
          <cell r="AF173"/>
          <cell r="AG173"/>
          <cell r="AI173">
            <v>0</v>
          </cell>
          <cell r="AJ173" t="str">
            <v/>
          </cell>
        </row>
        <row r="174">
          <cell r="C174"/>
          <cell r="D174"/>
          <cell r="E174"/>
          <cell r="F174"/>
          <cell r="G174"/>
          <cell r="H174"/>
          <cell r="I174"/>
          <cell r="J174"/>
          <cell r="K174"/>
          <cell r="L174"/>
          <cell r="M174"/>
          <cell r="N174"/>
          <cell r="O174"/>
          <cell r="P174"/>
          <cell r="Q174"/>
          <cell r="R174"/>
          <cell r="S174"/>
          <cell r="T174"/>
          <cell r="U174"/>
          <cell r="V174"/>
          <cell r="W174"/>
          <cell r="X174"/>
          <cell r="Y174"/>
          <cell r="Z174"/>
          <cell r="AA174"/>
          <cell r="AB174"/>
          <cell r="AC174"/>
          <cell r="AD174"/>
          <cell r="AE174"/>
          <cell r="AF174"/>
          <cell r="AG174"/>
          <cell r="AI174">
            <v>0</v>
          </cell>
          <cell r="AJ174" t="str">
            <v/>
          </cell>
        </row>
        <row r="175">
          <cell r="C175"/>
          <cell r="D175"/>
          <cell r="E175"/>
          <cell r="F175"/>
          <cell r="G175"/>
          <cell r="H175"/>
          <cell r="I175"/>
          <cell r="J175"/>
          <cell r="K175"/>
          <cell r="L175"/>
          <cell r="M175"/>
          <cell r="N175"/>
          <cell r="O175"/>
          <cell r="P175"/>
          <cell r="Q175"/>
          <cell r="R175"/>
          <cell r="S175"/>
          <cell r="T175"/>
          <cell r="U175"/>
          <cell r="V175"/>
          <cell r="W175"/>
          <cell r="X175"/>
          <cell r="Y175"/>
          <cell r="Z175"/>
          <cell r="AA175"/>
          <cell r="AB175"/>
          <cell r="AC175"/>
          <cell r="AD175"/>
          <cell r="AE175"/>
          <cell r="AF175"/>
          <cell r="AG175"/>
          <cell r="AI175">
            <v>0</v>
          </cell>
          <cell r="AJ175" t="str">
            <v/>
          </cell>
        </row>
        <row r="176">
          <cell r="C176"/>
          <cell r="D176"/>
          <cell r="E176"/>
          <cell r="F176"/>
          <cell r="G176"/>
          <cell r="H176"/>
          <cell r="I176"/>
          <cell r="J176"/>
          <cell r="K176"/>
          <cell r="L176"/>
          <cell r="M176"/>
          <cell r="N176"/>
          <cell r="O176"/>
          <cell r="P176"/>
          <cell r="Q176"/>
          <cell r="R176"/>
          <cell r="S176"/>
          <cell r="T176"/>
          <cell r="U176"/>
          <cell r="V176"/>
          <cell r="W176"/>
          <cell r="X176"/>
          <cell r="Y176"/>
          <cell r="Z176"/>
          <cell r="AA176"/>
          <cell r="AB176"/>
          <cell r="AC176"/>
          <cell r="AD176"/>
          <cell r="AE176"/>
          <cell r="AF176"/>
          <cell r="AG176"/>
          <cell r="AI176">
            <v>0</v>
          </cell>
          <cell r="AJ176" t="str">
            <v/>
          </cell>
        </row>
        <row r="177">
          <cell r="C177"/>
          <cell r="D177"/>
          <cell r="E177"/>
          <cell r="F177"/>
          <cell r="G177"/>
          <cell r="H177"/>
          <cell r="I177"/>
          <cell r="J177"/>
          <cell r="K177"/>
          <cell r="L177"/>
          <cell r="M177"/>
          <cell r="N177"/>
          <cell r="O177"/>
          <cell r="P177"/>
          <cell r="Q177"/>
          <cell r="R177"/>
          <cell r="S177"/>
          <cell r="T177"/>
          <cell r="U177"/>
          <cell r="V177"/>
          <cell r="W177"/>
          <cell r="X177"/>
          <cell r="Y177"/>
          <cell r="Z177"/>
          <cell r="AA177"/>
          <cell r="AB177"/>
          <cell r="AC177"/>
          <cell r="AD177"/>
          <cell r="AE177"/>
          <cell r="AF177"/>
          <cell r="AG177"/>
          <cell r="AI177">
            <v>0</v>
          </cell>
          <cell r="AJ177" t="str">
            <v/>
          </cell>
        </row>
        <row r="178">
          <cell r="A178"/>
          <cell r="B178"/>
          <cell r="C178"/>
          <cell r="I178"/>
          <cell r="J178"/>
          <cell r="P178"/>
          <cell r="Q178"/>
          <cell r="W178"/>
          <cell r="X178"/>
          <cell r="AD178"/>
          <cell r="AE178"/>
          <cell r="AG178"/>
          <cell r="AI178">
            <v>0</v>
          </cell>
          <cell r="AJ178" t="str">
            <v/>
          </cell>
        </row>
        <row r="179">
          <cell r="C179"/>
          <cell r="D179"/>
          <cell r="E179"/>
          <cell r="F179"/>
          <cell r="G179"/>
          <cell r="H179"/>
          <cell r="I179"/>
          <cell r="J179"/>
          <cell r="K179"/>
          <cell r="L179"/>
          <cell r="M179"/>
          <cell r="N179"/>
          <cell r="O179"/>
          <cell r="P179"/>
          <cell r="Q179"/>
          <cell r="R179"/>
          <cell r="S179"/>
          <cell r="T179"/>
          <cell r="U179"/>
          <cell r="V179"/>
          <cell r="W179"/>
          <cell r="X179"/>
          <cell r="Y179"/>
          <cell r="Z179"/>
          <cell r="AA179"/>
          <cell r="AB179"/>
          <cell r="AC179"/>
          <cell r="AD179"/>
          <cell r="AE179"/>
          <cell r="AF179"/>
          <cell r="AG179"/>
          <cell r="AI179">
            <v>0</v>
          </cell>
          <cell r="AJ179" t="str">
            <v/>
          </cell>
        </row>
        <row r="180">
          <cell r="C180"/>
          <cell r="D180"/>
          <cell r="E180"/>
          <cell r="F180"/>
          <cell r="G180"/>
          <cell r="H180"/>
          <cell r="I180"/>
          <cell r="J180"/>
          <cell r="K180"/>
          <cell r="L180"/>
          <cell r="M180"/>
          <cell r="N180"/>
          <cell r="O180"/>
          <cell r="P180"/>
          <cell r="Q180"/>
          <cell r="R180"/>
          <cell r="S180"/>
          <cell r="T180"/>
          <cell r="U180"/>
          <cell r="V180"/>
          <cell r="W180"/>
          <cell r="X180"/>
          <cell r="Y180"/>
          <cell r="Z180"/>
          <cell r="AA180"/>
          <cell r="AB180"/>
          <cell r="AC180"/>
          <cell r="AD180"/>
          <cell r="AE180"/>
          <cell r="AF180"/>
          <cell r="AG180"/>
          <cell r="AI180">
            <v>0</v>
          </cell>
          <cell r="AJ180" t="str">
            <v/>
          </cell>
        </row>
        <row r="181">
          <cell r="C181"/>
          <cell r="D181"/>
          <cell r="E181"/>
          <cell r="F181"/>
          <cell r="G181"/>
          <cell r="H181"/>
          <cell r="I181"/>
          <cell r="J181"/>
          <cell r="K181"/>
          <cell r="L181"/>
          <cell r="M181"/>
          <cell r="N181"/>
          <cell r="O181"/>
          <cell r="P181"/>
          <cell r="Q181"/>
          <cell r="R181"/>
          <cell r="S181"/>
          <cell r="T181"/>
          <cell r="U181"/>
          <cell r="V181"/>
          <cell r="W181"/>
          <cell r="X181"/>
          <cell r="Y181"/>
          <cell r="Z181"/>
          <cell r="AA181"/>
          <cell r="AB181"/>
          <cell r="AC181"/>
          <cell r="AD181"/>
          <cell r="AE181"/>
          <cell r="AF181"/>
          <cell r="AG181"/>
          <cell r="AI181">
            <v>0</v>
          </cell>
          <cell r="AJ181" t="str">
            <v/>
          </cell>
        </row>
        <row r="182">
          <cell r="C182"/>
          <cell r="D182"/>
          <cell r="E182"/>
          <cell r="F182"/>
          <cell r="G182"/>
          <cell r="H182"/>
          <cell r="I182"/>
          <cell r="J182"/>
          <cell r="K182"/>
          <cell r="L182"/>
          <cell r="M182"/>
          <cell r="N182"/>
          <cell r="O182"/>
          <cell r="P182"/>
          <cell r="Q182"/>
          <cell r="R182"/>
          <cell r="S182"/>
          <cell r="T182"/>
          <cell r="U182"/>
          <cell r="V182"/>
          <cell r="W182"/>
          <cell r="X182"/>
          <cell r="Y182"/>
          <cell r="Z182"/>
          <cell r="AA182"/>
          <cell r="AB182"/>
          <cell r="AC182"/>
          <cell r="AD182"/>
          <cell r="AE182"/>
          <cell r="AF182"/>
          <cell r="AG182"/>
          <cell r="AI182">
            <v>0</v>
          </cell>
          <cell r="AJ182" t="str">
            <v/>
          </cell>
        </row>
        <row r="183">
          <cell r="C183"/>
          <cell r="D183"/>
          <cell r="E183"/>
          <cell r="F183"/>
          <cell r="G183"/>
          <cell r="H183"/>
          <cell r="I183"/>
          <cell r="J183"/>
          <cell r="K183"/>
          <cell r="L183"/>
          <cell r="M183"/>
          <cell r="N183"/>
          <cell r="O183"/>
          <cell r="P183"/>
          <cell r="Q183"/>
          <cell r="R183"/>
          <cell r="S183"/>
          <cell r="T183"/>
          <cell r="U183"/>
          <cell r="V183"/>
          <cell r="W183"/>
          <cell r="X183"/>
          <cell r="Y183"/>
          <cell r="Z183"/>
          <cell r="AA183"/>
          <cell r="AB183"/>
          <cell r="AC183"/>
          <cell r="AD183"/>
          <cell r="AE183"/>
          <cell r="AF183"/>
          <cell r="AG183"/>
          <cell r="AI183">
            <v>0</v>
          </cell>
          <cell r="AJ183" t="str">
            <v/>
          </cell>
        </row>
        <row r="184">
          <cell r="C184"/>
          <cell r="D184"/>
          <cell r="E184"/>
          <cell r="F184"/>
          <cell r="G184"/>
          <cell r="H184"/>
          <cell r="I184"/>
          <cell r="J184"/>
          <cell r="K184"/>
          <cell r="L184"/>
          <cell r="M184"/>
          <cell r="N184"/>
          <cell r="O184"/>
          <cell r="P184"/>
          <cell r="Q184"/>
          <cell r="R184"/>
          <cell r="S184"/>
          <cell r="T184"/>
          <cell r="U184"/>
          <cell r="V184"/>
          <cell r="W184"/>
          <cell r="X184"/>
          <cell r="Y184"/>
          <cell r="Z184"/>
          <cell r="AA184"/>
          <cell r="AB184"/>
          <cell r="AC184"/>
          <cell r="AD184"/>
          <cell r="AE184"/>
          <cell r="AF184"/>
          <cell r="AG184"/>
          <cell r="AI184">
            <v>0</v>
          </cell>
          <cell r="AJ184" t="str">
            <v/>
          </cell>
        </row>
        <row r="185">
          <cell r="C185"/>
          <cell r="D185"/>
          <cell r="E185"/>
          <cell r="F185"/>
          <cell r="G185"/>
          <cell r="H185"/>
          <cell r="I185"/>
          <cell r="J185"/>
          <cell r="K185"/>
          <cell r="L185"/>
          <cell r="M185"/>
          <cell r="N185"/>
          <cell r="O185"/>
          <cell r="P185"/>
          <cell r="Q185"/>
          <cell r="R185"/>
          <cell r="S185"/>
          <cell r="T185"/>
          <cell r="U185"/>
          <cell r="V185"/>
          <cell r="W185"/>
          <cell r="X185"/>
          <cell r="Y185"/>
          <cell r="Z185"/>
          <cell r="AA185"/>
          <cell r="AB185"/>
          <cell r="AC185"/>
          <cell r="AD185"/>
          <cell r="AE185"/>
          <cell r="AF185"/>
          <cell r="AG185"/>
          <cell r="AI185">
            <v>0</v>
          </cell>
          <cell r="AJ185" t="str">
            <v/>
          </cell>
        </row>
        <row r="186">
          <cell r="C186"/>
          <cell r="D186"/>
          <cell r="E186"/>
          <cell r="F186"/>
          <cell r="G186"/>
          <cell r="H186"/>
          <cell r="I186"/>
          <cell r="J186"/>
          <cell r="K186"/>
          <cell r="L186"/>
          <cell r="M186"/>
          <cell r="N186"/>
          <cell r="O186"/>
          <cell r="P186"/>
          <cell r="Q186"/>
          <cell r="R186"/>
          <cell r="S186"/>
          <cell r="T186"/>
          <cell r="U186"/>
          <cell r="V186"/>
          <cell r="W186"/>
          <cell r="X186"/>
          <cell r="Y186"/>
          <cell r="Z186"/>
          <cell r="AA186"/>
          <cell r="AB186"/>
          <cell r="AC186"/>
          <cell r="AD186"/>
          <cell r="AE186"/>
          <cell r="AF186"/>
          <cell r="AG186"/>
          <cell r="AI186">
            <v>0</v>
          </cell>
          <cell r="AJ186" t="str">
            <v/>
          </cell>
        </row>
        <row r="187">
          <cell r="C187"/>
          <cell r="D187"/>
          <cell r="E187"/>
          <cell r="F187"/>
          <cell r="G187"/>
          <cell r="H187"/>
          <cell r="I187"/>
          <cell r="J187"/>
          <cell r="K187"/>
          <cell r="L187"/>
          <cell r="M187"/>
          <cell r="N187"/>
          <cell r="O187"/>
          <cell r="P187"/>
          <cell r="Q187"/>
          <cell r="R187"/>
          <cell r="S187"/>
          <cell r="T187"/>
          <cell r="U187"/>
          <cell r="V187"/>
          <cell r="W187"/>
          <cell r="X187"/>
          <cell r="Y187"/>
          <cell r="Z187"/>
          <cell r="AA187"/>
          <cell r="AB187"/>
          <cell r="AC187"/>
          <cell r="AD187"/>
          <cell r="AE187"/>
          <cell r="AF187"/>
          <cell r="AG187"/>
          <cell r="AI187">
            <v>0</v>
          </cell>
          <cell r="AJ187" t="str">
            <v/>
          </cell>
        </row>
        <row r="188">
          <cell r="C188"/>
          <cell r="D188"/>
          <cell r="E188"/>
          <cell r="F188"/>
          <cell r="G188"/>
          <cell r="H188"/>
          <cell r="I188"/>
          <cell r="J188"/>
          <cell r="K188"/>
          <cell r="L188"/>
          <cell r="M188"/>
          <cell r="N188"/>
          <cell r="O188"/>
          <cell r="P188"/>
          <cell r="Q188"/>
          <cell r="R188"/>
          <cell r="S188"/>
          <cell r="T188"/>
          <cell r="U188"/>
          <cell r="V188"/>
          <cell r="W188"/>
          <cell r="X188"/>
          <cell r="Y188"/>
          <cell r="Z188"/>
          <cell r="AA188"/>
          <cell r="AB188"/>
          <cell r="AC188"/>
          <cell r="AD188"/>
          <cell r="AE188"/>
          <cell r="AF188"/>
          <cell r="AG188"/>
          <cell r="AI188">
            <v>0</v>
          </cell>
          <cell r="AJ188" t="str">
            <v/>
          </cell>
        </row>
        <row r="189">
          <cell r="C189"/>
          <cell r="D189"/>
          <cell r="E189"/>
          <cell r="F189"/>
          <cell r="G189"/>
          <cell r="H189"/>
          <cell r="I189"/>
          <cell r="J189"/>
          <cell r="K189"/>
          <cell r="L189"/>
          <cell r="M189"/>
          <cell r="N189"/>
          <cell r="O189"/>
          <cell r="P189"/>
          <cell r="Q189"/>
          <cell r="R189"/>
          <cell r="S189"/>
          <cell r="T189"/>
          <cell r="U189"/>
          <cell r="V189"/>
          <cell r="W189"/>
          <cell r="X189"/>
          <cell r="Y189"/>
          <cell r="Z189"/>
          <cell r="AA189"/>
          <cell r="AB189"/>
          <cell r="AC189"/>
          <cell r="AD189"/>
          <cell r="AE189"/>
          <cell r="AF189"/>
          <cell r="AG189"/>
          <cell r="AI189">
            <v>0</v>
          </cell>
          <cell r="AJ189" t="str">
            <v/>
          </cell>
        </row>
        <row r="190">
          <cell r="C190"/>
          <cell r="D190"/>
          <cell r="E190"/>
          <cell r="F190"/>
          <cell r="G190"/>
          <cell r="H190"/>
          <cell r="I190"/>
          <cell r="J190"/>
          <cell r="K190"/>
          <cell r="L190"/>
          <cell r="M190"/>
          <cell r="N190"/>
          <cell r="O190"/>
          <cell r="P190"/>
          <cell r="Q190"/>
          <cell r="R190"/>
          <cell r="S190"/>
          <cell r="T190"/>
          <cell r="U190"/>
          <cell r="V190"/>
          <cell r="W190"/>
          <cell r="X190"/>
          <cell r="Y190"/>
          <cell r="Z190"/>
          <cell r="AA190"/>
          <cell r="AB190"/>
          <cell r="AC190"/>
          <cell r="AD190"/>
          <cell r="AE190"/>
          <cell r="AF190"/>
          <cell r="AG190"/>
          <cell r="AI190">
            <v>0</v>
          </cell>
          <cell r="AJ190" t="str">
            <v/>
          </cell>
        </row>
        <row r="191">
          <cell r="C191"/>
          <cell r="D191"/>
          <cell r="E191"/>
          <cell r="F191"/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  <cell r="Q191"/>
          <cell r="R191"/>
          <cell r="S191"/>
          <cell r="T191"/>
          <cell r="U191"/>
          <cell r="V191"/>
          <cell r="W191"/>
          <cell r="X191"/>
          <cell r="Y191"/>
          <cell r="Z191"/>
          <cell r="AA191"/>
          <cell r="AB191"/>
          <cell r="AC191"/>
          <cell r="AD191"/>
          <cell r="AE191"/>
          <cell r="AF191"/>
          <cell r="AG191"/>
          <cell r="AI191">
            <v>0</v>
          </cell>
          <cell r="AJ191" t="str">
            <v/>
          </cell>
        </row>
        <row r="192">
          <cell r="C192"/>
          <cell r="D192"/>
          <cell r="E192"/>
          <cell r="F192"/>
          <cell r="G192"/>
          <cell r="H192"/>
          <cell r="I192"/>
          <cell r="J192"/>
          <cell r="K192"/>
          <cell r="L192"/>
          <cell r="M192"/>
          <cell r="N192"/>
          <cell r="O192"/>
          <cell r="P192"/>
          <cell r="Q192"/>
          <cell r="R192"/>
          <cell r="S192"/>
          <cell r="T192"/>
          <cell r="U192"/>
          <cell r="V192"/>
          <cell r="W192"/>
          <cell r="X192"/>
          <cell r="Y192"/>
          <cell r="Z192"/>
          <cell r="AA192"/>
          <cell r="AB192"/>
          <cell r="AC192"/>
          <cell r="AD192"/>
          <cell r="AE192"/>
          <cell r="AF192"/>
          <cell r="AG192"/>
          <cell r="AI192">
            <v>0</v>
          </cell>
          <cell r="AJ192" t="str">
            <v/>
          </cell>
        </row>
        <row r="193">
          <cell r="C193"/>
          <cell r="D193"/>
          <cell r="E193"/>
          <cell r="F193"/>
          <cell r="G193"/>
          <cell r="H193"/>
          <cell r="I193"/>
          <cell r="J193"/>
          <cell r="K193"/>
          <cell r="L193"/>
          <cell r="M193"/>
          <cell r="N193"/>
          <cell r="O193"/>
          <cell r="P193"/>
          <cell r="Q193"/>
          <cell r="R193"/>
          <cell r="S193"/>
          <cell r="T193"/>
          <cell r="U193"/>
          <cell r="V193"/>
          <cell r="W193"/>
          <cell r="X193"/>
          <cell r="Y193"/>
          <cell r="Z193"/>
          <cell r="AA193"/>
          <cell r="AB193"/>
          <cell r="AC193"/>
          <cell r="AD193"/>
          <cell r="AE193"/>
          <cell r="AF193"/>
          <cell r="AG193"/>
          <cell r="AI193">
            <v>0</v>
          </cell>
          <cell r="AJ193" t="str">
            <v/>
          </cell>
        </row>
        <row r="194">
          <cell r="C194"/>
          <cell r="D194"/>
          <cell r="E194"/>
          <cell r="F194"/>
          <cell r="G194"/>
          <cell r="H194"/>
          <cell r="I194"/>
          <cell r="J194"/>
          <cell r="K194"/>
          <cell r="L194"/>
          <cell r="M194"/>
          <cell r="N194"/>
          <cell r="O194"/>
          <cell r="P194"/>
          <cell r="Q194"/>
          <cell r="R194"/>
          <cell r="S194"/>
          <cell r="T194"/>
          <cell r="U194"/>
          <cell r="V194"/>
          <cell r="W194"/>
          <cell r="X194"/>
          <cell r="Y194"/>
          <cell r="Z194"/>
          <cell r="AA194"/>
          <cell r="AB194"/>
          <cell r="AC194"/>
          <cell r="AD194"/>
          <cell r="AE194"/>
          <cell r="AF194"/>
          <cell r="AG194"/>
          <cell r="AI194">
            <v>0</v>
          </cell>
          <cell r="AJ194" t="str">
            <v/>
          </cell>
        </row>
        <row r="195">
          <cell r="C195"/>
          <cell r="D195"/>
          <cell r="E195"/>
          <cell r="F195"/>
          <cell r="G195"/>
          <cell r="H195"/>
          <cell r="I195"/>
          <cell r="J195"/>
          <cell r="K195"/>
          <cell r="L195"/>
          <cell r="M195"/>
          <cell r="N195"/>
          <cell r="O195"/>
          <cell r="P195"/>
          <cell r="Q195"/>
          <cell r="R195"/>
          <cell r="S195"/>
          <cell r="T195"/>
          <cell r="U195"/>
          <cell r="V195"/>
          <cell r="W195"/>
          <cell r="X195"/>
          <cell r="Y195"/>
          <cell r="Z195"/>
          <cell r="AA195"/>
          <cell r="AB195"/>
          <cell r="AC195"/>
          <cell r="AD195"/>
          <cell r="AE195"/>
          <cell r="AF195"/>
          <cell r="AG195"/>
          <cell r="AI195">
            <v>0</v>
          </cell>
          <cell r="AJ195" t="str">
            <v/>
          </cell>
        </row>
        <row r="196">
          <cell r="C196"/>
          <cell r="D196"/>
          <cell r="E196"/>
          <cell r="F196"/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/>
          <cell r="T196"/>
          <cell r="U196"/>
          <cell r="V196"/>
          <cell r="W196"/>
          <cell r="X196"/>
          <cell r="Y196"/>
          <cell r="Z196"/>
          <cell r="AA196"/>
          <cell r="AB196"/>
          <cell r="AC196"/>
          <cell r="AD196"/>
          <cell r="AE196"/>
          <cell r="AF196"/>
          <cell r="AG196"/>
          <cell r="AI196">
            <v>0</v>
          </cell>
          <cell r="AJ196" t="str">
            <v/>
          </cell>
        </row>
        <row r="197">
          <cell r="C197"/>
          <cell r="D197"/>
          <cell r="E197"/>
          <cell r="F197"/>
          <cell r="G197"/>
          <cell r="H197"/>
          <cell r="I197"/>
          <cell r="J197"/>
          <cell r="K197"/>
          <cell r="L197"/>
          <cell r="M197"/>
          <cell r="N197"/>
          <cell r="O197"/>
          <cell r="P197"/>
          <cell r="Q197"/>
          <cell r="R197"/>
          <cell r="S197"/>
          <cell r="T197"/>
          <cell r="U197"/>
          <cell r="V197"/>
          <cell r="W197"/>
          <cell r="X197"/>
          <cell r="Y197"/>
          <cell r="Z197"/>
          <cell r="AA197"/>
          <cell r="AB197"/>
          <cell r="AC197"/>
          <cell r="AD197"/>
          <cell r="AE197"/>
          <cell r="AF197"/>
          <cell r="AG197"/>
          <cell r="AI197">
            <v>0</v>
          </cell>
          <cell r="AJ197" t="str">
            <v/>
          </cell>
        </row>
        <row r="198">
          <cell r="C198"/>
          <cell r="D198"/>
          <cell r="E198"/>
          <cell r="F198"/>
          <cell r="G198"/>
          <cell r="H198"/>
          <cell r="I198"/>
          <cell r="J198"/>
          <cell r="K198"/>
          <cell r="L198"/>
          <cell r="M198"/>
          <cell r="N198"/>
          <cell r="O198"/>
          <cell r="P198"/>
          <cell r="Q198"/>
          <cell r="R198"/>
          <cell r="S198"/>
          <cell r="T198"/>
          <cell r="U198"/>
          <cell r="V198"/>
          <cell r="W198"/>
          <cell r="X198"/>
          <cell r="Y198"/>
          <cell r="Z198"/>
          <cell r="AA198"/>
          <cell r="AB198"/>
          <cell r="AC198"/>
          <cell r="AD198"/>
          <cell r="AE198"/>
          <cell r="AF198"/>
          <cell r="AG198"/>
          <cell r="AI198">
            <v>0</v>
          </cell>
          <cell r="AJ198" t="str">
            <v/>
          </cell>
        </row>
        <row r="199">
          <cell r="C199"/>
          <cell r="D199"/>
          <cell r="E199"/>
          <cell r="F199"/>
          <cell r="G199"/>
          <cell r="H199"/>
          <cell r="I199"/>
          <cell r="J199"/>
          <cell r="K199"/>
          <cell r="L199"/>
          <cell r="M199"/>
          <cell r="N199"/>
          <cell r="O199"/>
          <cell r="P199"/>
          <cell r="Q199"/>
          <cell r="R199"/>
          <cell r="S199"/>
          <cell r="T199"/>
          <cell r="U199"/>
          <cell r="V199"/>
          <cell r="W199"/>
          <cell r="X199"/>
          <cell r="Y199"/>
          <cell r="Z199"/>
          <cell r="AA199"/>
          <cell r="AB199"/>
          <cell r="AC199"/>
          <cell r="AD199"/>
          <cell r="AE199"/>
          <cell r="AF199"/>
          <cell r="AG199"/>
          <cell r="AI199">
            <v>0</v>
          </cell>
          <cell r="AJ199" t="str">
            <v/>
          </cell>
        </row>
        <row r="200">
          <cell r="C200"/>
          <cell r="D200"/>
          <cell r="E200"/>
          <cell r="F200"/>
          <cell r="G200"/>
          <cell r="H200"/>
          <cell r="I200"/>
          <cell r="J200"/>
          <cell r="K200"/>
          <cell r="L200"/>
          <cell r="M200"/>
          <cell r="N200"/>
          <cell r="O200"/>
          <cell r="P200"/>
          <cell r="Q200"/>
          <cell r="R200"/>
          <cell r="S200"/>
          <cell r="T200"/>
          <cell r="U200"/>
          <cell r="V200"/>
          <cell r="W200"/>
          <cell r="X200"/>
          <cell r="Y200"/>
          <cell r="Z200"/>
          <cell r="AA200"/>
          <cell r="AB200"/>
          <cell r="AC200"/>
          <cell r="AD200"/>
          <cell r="AE200"/>
          <cell r="AF200"/>
          <cell r="AG200"/>
          <cell r="AI200">
            <v>0</v>
          </cell>
          <cell r="AJ200" t="str">
            <v/>
          </cell>
        </row>
        <row r="201">
          <cell r="C201"/>
          <cell r="D201"/>
          <cell r="E201"/>
          <cell r="F201"/>
          <cell r="G201"/>
          <cell r="H201"/>
          <cell r="I201"/>
          <cell r="J201"/>
          <cell r="K201"/>
          <cell r="L201"/>
          <cell r="M201"/>
          <cell r="N201"/>
          <cell r="O201"/>
          <cell r="P201"/>
          <cell r="Q201"/>
          <cell r="R201"/>
          <cell r="S201"/>
          <cell r="T201"/>
          <cell r="U201"/>
          <cell r="V201"/>
          <cell r="W201"/>
          <cell r="X201"/>
          <cell r="Y201"/>
          <cell r="Z201"/>
          <cell r="AA201"/>
          <cell r="AB201"/>
          <cell r="AC201"/>
          <cell r="AD201"/>
          <cell r="AE201"/>
          <cell r="AF201"/>
          <cell r="AG201"/>
          <cell r="AI201">
            <v>0</v>
          </cell>
          <cell r="AJ201" t="str">
            <v/>
          </cell>
        </row>
        <row r="202">
          <cell r="C202"/>
          <cell r="D202"/>
          <cell r="E202"/>
          <cell r="F202"/>
          <cell r="G202"/>
          <cell r="H202"/>
          <cell r="I202"/>
          <cell r="J202"/>
          <cell r="K202"/>
          <cell r="L202"/>
          <cell r="M202"/>
          <cell r="N202"/>
          <cell r="O202"/>
          <cell r="P202"/>
          <cell r="Q202"/>
          <cell r="R202"/>
          <cell r="S202"/>
          <cell r="T202"/>
          <cell r="U202"/>
          <cell r="V202"/>
          <cell r="W202"/>
          <cell r="X202"/>
          <cell r="Y202"/>
          <cell r="Z202"/>
          <cell r="AA202"/>
          <cell r="AB202"/>
          <cell r="AC202"/>
          <cell r="AD202"/>
          <cell r="AE202"/>
          <cell r="AF202"/>
          <cell r="AG202"/>
          <cell r="AI202">
            <v>0</v>
          </cell>
          <cell r="AJ202" t="str">
            <v/>
          </cell>
        </row>
        <row r="203">
          <cell r="C203"/>
          <cell r="D203"/>
          <cell r="E203"/>
          <cell r="F203"/>
          <cell r="G203"/>
          <cell r="H203"/>
          <cell r="I203"/>
          <cell r="J203"/>
          <cell r="K203"/>
          <cell r="L203"/>
          <cell r="M203"/>
          <cell r="N203"/>
          <cell r="O203"/>
          <cell r="P203"/>
          <cell r="Q203"/>
          <cell r="R203"/>
          <cell r="S203"/>
          <cell r="T203"/>
          <cell r="U203"/>
          <cell r="V203"/>
          <cell r="W203"/>
          <cell r="X203"/>
          <cell r="Y203"/>
          <cell r="Z203"/>
          <cell r="AA203"/>
          <cell r="AB203"/>
          <cell r="AC203"/>
          <cell r="AD203"/>
          <cell r="AE203"/>
          <cell r="AF203"/>
          <cell r="AG203"/>
          <cell r="AI203">
            <v>0</v>
          </cell>
          <cell r="AJ203" t="str">
            <v/>
          </cell>
        </row>
        <row r="204">
          <cell r="C204"/>
          <cell r="D204"/>
          <cell r="E204"/>
          <cell r="F204"/>
          <cell r="G204"/>
          <cell r="H204"/>
          <cell r="I204"/>
          <cell r="J204"/>
          <cell r="K204"/>
          <cell r="L204"/>
          <cell r="M204"/>
          <cell r="N204"/>
          <cell r="O204"/>
          <cell r="P204"/>
          <cell r="Q204"/>
          <cell r="R204"/>
          <cell r="S204"/>
          <cell r="T204"/>
          <cell r="U204"/>
          <cell r="V204"/>
          <cell r="W204"/>
          <cell r="X204"/>
          <cell r="Y204"/>
          <cell r="Z204"/>
          <cell r="AA204"/>
          <cell r="AB204"/>
          <cell r="AC204"/>
          <cell r="AD204"/>
          <cell r="AE204"/>
          <cell r="AF204"/>
          <cell r="AG204"/>
          <cell r="AI204">
            <v>0</v>
          </cell>
          <cell r="AJ204" t="str">
            <v/>
          </cell>
        </row>
        <row r="205">
          <cell r="C205"/>
          <cell r="D205"/>
          <cell r="E205"/>
          <cell r="F205"/>
          <cell r="G205"/>
          <cell r="H205"/>
          <cell r="I205"/>
          <cell r="J205"/>
          <cell r="K205"/>
          <cell r="L205"/>
          <cell r="M205"/>
          <cell r="N205"/>
          <cell r="O205"/>
          <cell r="P205"/>
          <cell r="Q205"/>
          <cell r="R205"/>
          <cell r="S205"/>
          <cell r="T205"/>
          <cell r="U205"/>
          <cell r="V205"/>
          <cell r="W205"/>
          <cell r="X205"/>
          <cell r="Y205"/>
          <cell r="Z205"/>
          <cell r="AA205"/>
          <cell r="AB205"/>
          <cell r="AC205"/>
          <cell r="AD205"/>
          <cell r="AE205"/>
          <cell r="AF205"/>
          <cell r="AG205"/>
          <cell r="AI205">
            <v>0</v>
          </cell>
          <cell r="AJ205" t="str">
            <v/>
          </cell>
        </row>
        <row r="206">
          <cell r="C206"/>
          <cell r="D206"/>
          <cell r="E206"/>
          <cell r="F206"/>
          <cell r="G206"/>
          <cell r="H206"/>
          <cell r="I206"/>
          <cell r="J206"/>
          <cell r="K206"/>
          <cell r="L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W206"/>
          <cell r="X206"/>
          <cell r="Y206"/>
          <cell r="Z206"/>
          <cell r="AA206"/>
          <cell r="AB206"/>
          <cell r="AC206"/>
          <cell r="AD206"/>
          <cell r="AE206"/>
          <cell r="AF206"/>
          <cell r="AG206"/>
          <cell r="AI206">
            <v>0</v>
          </cell>
          <cell r="AJ206" t="str">
            <v/>
          </cell>
        </row>
        <row r="207">
          <cell r="C207"/>
          <cell r="D207"/>
          <cell r="E207"/>
          <cell r="F207"/>
          <cell r="G207"/>
          <cell r="H207"/>
          <cell r="I207"/>
          <cell r="J207"/>
          <cell r="K207"/>
          <cell r="L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W207"/>
          <cell r="X207"/>
          <cell r="Y207"/>
          <cell r="Z207"/>
          <cell r="AA207"/>
          <cell r="AB207"/>
          <cell r="AC207"/>
          <cell r="AD207"/>
          <cell r="AE207"/>
          <cell r="AF207"/>
          <cell r="AG207"/>
          <cell r="AI207">
            <v>0</v>
          </cell>
          <cell r="AJ207" t="str">
            <v/>
          </cell>
        </row>
        <row r="208">
          <cell r="C208"/>
          <cell r="D208"/>
          <cell r="E208"/>
          <cell r="F208"/>
          <cell r="G208"/>
          <cell r="H208"/>
          <cell r="I208"/>
          <cell r="J208"/>
          <cell r="K208"/>
          <cell r="L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W208"/>
          <cell r="X208"/>
          <cell r="Y208"/>
          <cell r="Z208"/>
          <cell r="AA208"/>
          <cell r="AB208"/>
          <cell r="AC208"/>
          <cell r="AD208"/>
          <cell r="AE208"/>
          <cell r="AF208"/>
          <cell r="AG208"/>
          <cell r="AI208">
            <v>0</v>
          </cell>
          <cell r="AJ208" t="str">
            <v/>
          </cell>
        </row>
        <row r="209">
          <cell r="C209"/>
          <cell r="D209"/>
          <cell r="E209"/>
          <cell r="F209"/>
          <cell r="G209"/>
          <cell r="H209"/>
          <cell r="I209"/>
          <cell r="J209"/>
          <cell r="K209"/>
          <cell r="L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W209"/>
          <cell r="X209"/>
          <cell r="Y209"/>
          <cell r="Z209"/>
          <cell r="AA209"/>
          <cell r="AB209"/>
          <cell r="AC209"/>
          <cell r="AD209"/>
          <cell r="AE209"/>
          <cell r="AF209"/>
          <cell r="AG209"/>
          <cell r="AI209">
            <v>0</v>
          </cell>
          <cell r="AJ209" t="str">
            <v/>
          </cell>
        </row>
        <row r="210">
          <cell r="C210"/>
          <cell r="D210"/>
          <cell r="E210"/>
          <cell r="F210"/>
          <cell r="G210"/>
          <cell r="H210"/>
          <cell r="I210"/>
          <cell r="J210"/>
          <cell r="K210"/>
          <cell r="L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W210"/>
          <cell r="X210"/>
          <cell r="Y210"/>
          <cell r="Z210"/>
          <cell r="AA210"/>
          <cell r="AB210"/>
          <cell r="AC210"/>
          <cell r="AD210"/>
          <cell r="AE210"/>
          <cell r="AF210"/>
          <cell r="AG210"/>
          <cell r="AI210">
            <v>0</v>
          </cell>
          <cell r="AJ210" t="str">
            <v/>
          </cell>
        </row>
        <row r="211">
          <cell r="C211"/>
          <cell r="D211"/>
          <cell r="E211"/>
          <cell r="F211"/>
          <cell r="G211"/>
          <cell r="H211"/>
          <cell r="I211"/>
          <cell r="J211"/>
          <cell r="K211"/>
          <cell r="L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W211"/>
          <cell r="X211"/>
          <cell r="Y211"/>
          <cell r="Z211"/>
          <cell r="AA211"/>
          <cell r="AB211"/>
          <cell r="AC211"/>
          <cell r="AD211"/>
          <cell r="AE211"/>
          <cell r="AF211"/>
          <cell r="AG211"/>
          <cell r="AI211">
            <v>0</v>
          </cell>
          <cell r="AJ211" t="str">
            <v/>
          </cell>
        </row>
        <row r="212">
          <cell r="C212"/>
          <cell r="D212"/>
          <cell r="E212"/>
          <cell r="F212"/>
          <cell r="G212"/>
          <cell r="H212"/>
          <cell r="I212"/>
          <cell r="J212"/>
          <cell r="K212"/>
          <cell r="L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W212"/>
          <cell r="X212"/>
          <cell r="Y212"/>
          <cell r="Z212"/>
          <cell r="AA212"/>
          <cell r="AB212"/>
          <cell r="AC212"/>
          <cell r="AD212"/>
          <cell r="AE212"/>
          <cell r="AF212"/>
          <cell r="AG212"/>
          <cell r="AI212">
            <v>0</v>
          </cell>
          <cell r="AJ212" t="str">
            <v/>
          </cell>
        </row>
        <row r="213">
          <cell r="C213"/>
          <cell r="D213"/>
          <cell r="E213"/>
          <cell r="F213"/>
          <cell r="G213"/>
          <cell r="H213"/>
          <cell r="I213"/>
          <cell r="J213"/>
          <cell r="K213"/>
          <cell r="L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W213"/>
          <cell r="X213"/>
          <cell r="Y213"/>
          <cell r="Z213"/>
          <cell r="AA213"/>
          <cell r="AB213"/>
          <cell r="AC213"/>
          <cell r="AD213"/>
          <cell r="AE213"/>
          <cell r="AF213"/>
          <cell r="AG213"/>
          <cell r="AI213">
            <v>0</v>
          </cell>
          <cell r="AJ213" t="str">
            <v/>
          </cell>
        </row>
        <row r="214">
          <cell r="C214"/>
          <cell r="D214"/>
          <cell r="E214"/>
          <cell r="F214"/>
          <cell r="G214"/>
          <cell r="H214"/>
          <cell r="I214"/>
          <cell r="J214"/>
          <cell r="K214"/>
          <cell r="L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W214"/>
          <cell r="X214"/>
          <cell r="Y214"/>
          <cell r="Z214"/>
          <cell r="AA214"/>
          <cell r="AB214"/>
          <cell r="AC214"/>
          <cell r="AD214"/>
          <cell r="AE214"/>
          <cell r="AF214"/>
          <cell r="AG214"/>
          <cell r="AI214">
            <v>0</v>
          </cell>
          <cell r="AJ214" t="str">
            <v/>
          </cell>
        </row>
        <row r="215">
          <cell r="C215"/>
          <cell r="D215"/>
          <cell r="E215"/>
          <cell r="F215"/>
          <cell r="G215"/>
          <cell r="H215"/>
          <cell r="I215"/>
          <cell r="J215"/>
          <cell r="K215"/>
          <cell r="L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W215"/>
          <cell r="X215"/>
          <cell r="Y215"/>
          <cell r="Z215"/>
          <cell r="AA215"/>
          <cell r="AB215"/>
          <cell r="AC215"/>
          <cell r="AD215"/>
          <cell r="AE215"/>
          <cell r="AF215"/>
          <cell r="AG215"/>
          <cell r="AI215">
            <v>0</v>
          </cell>
          <cell r="AJ215" t="str">
            <v/>
          </cell>
        </row>
        <row r="216">
          <cell r="C216"/>
          <cell r="D216"/>
          <cell r="E216"/>
          <cell r="F216"/>
          <cell r="G216"/>
          <cell r="H216"/>
          <cell r="I216"/>
          <cell r="J216"/>
          <cell r="K216"/>
          <cell r="L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W216"/>
          <cell r="X216"/>
          <cell r="Y216"/>
          <cell r="Z216"/>
          <cell r="AA216"/>
          <cell r="AB216"/>
          <cell r="AC216"/>
          <cell r="AD216"/>
          <cell r="AE216"/>
          <cell r="AF216"/>
          <cell r="AG216"/>
          <cell r="AI216">
            <v>0</v>
          </cell>
          <cell r="AJ216" t="str">
            <v/>
          </cell>
        </row>
        <row r="217">
          <cell r="C217"/>
          <cell r="D217"/>
          <cell r="E217"/>
          <cell r="F217"/>
          <cell r="G217"/>
          <cell r="H217"/>
          <cell r="I217"/>
          <cell r="J217"/>
          <cell r="K217"/>
          <cell r="L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W217"/>
          <cell r="X217"/>
          <cell r="Y217"/>
          <cell r="Z217"/>
          <cell r="AA217"/>
          <cell r="AB217"/>
          <cell r="AC217"/>
          <cell r="AD217"/>
          <cell r="AE217"/>
          <cell r="AF217"/>
          <cell r="AG217"/>
          <cell r="AI217">
            <v>0</v>
          </cell>
          <cell r="AJ217" t="str">
            <v/>
          </cell>
        </row>
        <row r="218">
          <cell r="C218"/>
          <cell r="D218"/>
          <cell r="E218"/>
          <cell r="F218"/>
          <cell r="G218"/>
          <cell r="H218"/>
          <cell r="I218"/>
          <cell r="J218"/>
          <cell r="K218"/>
          <cell r="L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W218"/>
          <cell r="X218"/>
          <cell r="Y218"/>
          <cell r="Z218"/>
          <cell r="AA218"/>
          <cell r="AB218"/>
          <cell r="AC218"/>
          <cell r="AD218"/>
          <cell r="AE218"/>
          <cell r="AF218"/>
          <cell r="AG218"/>
          <cell r="AI218">
            <v>0</v>
          </cell>
          <cell r="AJ218" t="str">
            <v/>
          </cell>
        </row>
        <row r="219">
          <cell r="C219"/>
          <cell r="D219"/>
          <cell r="E219"/>
          <cell r="F219"/>
          <cell r="G219"/>
          <cell r="H219"/>
          <cell r="I219"/>
          <cell r="J219"/>
          <cell r="K219"/>
          <cell r="L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W219"/>
          <cell r="X219"/>
          <cell r="Y219"/>
          <cell r="Z219"/>
          <cell r="AA219"/>
          <cell r="AB219"/>
          <cell r="AC219"/>
          <cell r="AD219"/>
          <cell r="AE219"/>
          <cell r="AF219"/>
          <cell r="AG219"/>
          <cell r="AI219">
            <v>0</v>
          </cell>
          <cell r="AJ219" t="str">
            <v/>
          </cell>
        </row>
        <row r="220">
          <cell r="C220"/>
          <cell r="D220"/>
          <cell r="E220"/>
          <cell r="F220"/>
          <cell r="G220"/>
          <cell r="H220"/>
          <cell r="I220"/>
          <cell r="J220"/>
          <cell r="K220"/>
          <cell r="L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W220"/>
          <cell r="X220"/>
          <cell r="Y220"/>
          <cell r="Z220"/>
          <cell r="AA220"/>
          <cell r="AB220"/>
          <cell r="AC220"/>
          <cell r="AD220"/>
          <cell r="AE220"/>
          <cell r="AF220"/>
          <cell r="AG220"/>
          <cell r="AI220">
            <v>0</v>
          </cell>
          <cell r="AJ220" t="str">
            <v/>
          </cell>
        </row>
        <row r="221">
          <cell r="C221"/>
          <cell r="D221"/>
          <cell r="E221"/>
          <cell r="F221"/>
          <cell r="G221"/>
          <cell r="H221"/>
          <cell r="I221"/>
          <cell r="J221"/>
          <cell r="K221"/>
          <cell r="L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W221"/>
          <cell r="X221"/>
          <cell r="Y221"/>
          <cell r="Z221"/>
          <cell r="AA221"/>
          <cell r="AB221"/>
          <cell r="AC221"/>
          <cell r="AD221"/>
          <cell r="AE221"/>
          <cell r="AF221"/>
          <cell r="AG221"/>
          <cell r="AI221">
            <v>0</v>
          </cell>
          <cell r="AJ221" t="str">
            <v/>
          </cell>
        </row>
        <row r="222">
          <cell r="C222"/>
          <cell r="D222"/>
          <cell r="E222"/>
          <cell r="F222"/>
          <cell r="G222"/>
          <cell r="H222"/>
          <cell r="I222"/>
          <cell r="J222"/>
          <cell r="K222"/>
          <cell r="L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W222"/>
          <cell r="X222"/>
          <cell r="Y222"/>
          <cell r="Z222"/>
          <cell r="AA222"/>
          <cell r="AB222"/>
          <cell r="AC222"/>
          <cell r="AD222"/>
          <cell r="AE222"/>
          <cell r="AF222"/>
          <cell r="AG222"/>
          <cell r="AI222">
            <v>0</v>
          </cell>
          <cell r="AJ222" t="str">
            <v/>
          </cell>
        </row>
        <row r="223">
          <cell r="C223"/>
          <cell r="D223"/>
          <cell r="E223"/>
          <cell r="F223"/>
          <cell r="G223"/>
          <cell r="H223"/>
          <cell r="I223"/>
          <cell r="J223"/>
          <cell r="K223"/>
          <cell r="L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W223"/>
          <cell r="X223"/>
          <cell r="Y223"/>
          <cell r="Z223"/>
          <cell r="AA223"/>
          <cell r="AB223"/>
          <cell r="AC223"/>
          <cell r="AD223"/>
          <cell r="AE223"/>
          <cell r="AF223"/>
          <cell r="AG223"/>
          <cell r="AI223">
            <v>0</v>
          </cell>
          <cell r="AJ223" t="str">
            <v/>
          </cell>
        </row>
        <row r="224">
          <cell r="C224"/>
          <cell r="D224"/>
          <cell r="E224"/>
          <cell r="F224"/>
          <cell r="G224"/>
          <cell r="H224"/>
          <cell r="I224"/>
          <cell r="J224"/>
          <cell r="K224"/>
          <cell r="L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W224"/>
          <cell r="X224"/>
          <cell r="Y224"/>
          <cell r="Z224"/>
          <cell r="AA224"/>
          <cell r="AB224"/>
          <cell r="AC224"/>
          <cell r="AD224"/>
          <cell r="AE224"/>
          <cell r="AF224"/>
          <cell r="AG224"/>
          <cell r="AI224">
            <v>0</v>
          </cell>
          <cell r="AJ224" t="str">
            <v/>
          </cell>
        </row>
        <row r="225">
          <cell r="C225"/>
          <cell r="D225"/>
          <cell r="E225"/>
          <cell r="F225"/>
          <cell r="G225"/>
          <cell r="H225"/>
          <cell r="I225"/>
          <cell r="J225"/>
          <cell r="K225"/>
          <cell r="L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W225"/>
          <cell r="X225"/>
          <cell r="Y225"/>
          <cell r="Z225"/>
          <cell r="AA225"/>
          <cell r="AB225"/>
          <cell r="AC225"/>
          <cell r="AD225"/>
          <cell r="AE225"/>
          <cell r="AF225"/>
          <cell r="AG225"/>
          <cell r="AI225">
            <v>0</v>
          </cell>
          <cell r="AJ225" t="str">
            <v/>
          </cell>
        </row>
        <row r="226">
          <cell r="C226"/>
          <cell r="D226"/>
          <cell r="E226"/>
          <cell r="F226"/>
          <cell r="G226"/>
          <cell r="H226"/>
          <cell r="I226"/>
          <cell r="J226"/>
          <cell r="K226"/>
          <cell r="L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W226"/>
          <cell r="X226"/>
          <cell r="Y226"/>
          <cell r="Z226"/>
          <cell r="AA226"/>
          <cell r="AB226"/>
          <cell r="AC226"/>
          <cell r="AD226"/>
          <cell r="AE226"/>
          <cell r="AF226"/>
          <cell r="AG226"/>
          <cell r="AI226">
            <v>0</v>
          </cell>
          <cell r="AJ226" t="str">
            <v/>
          </cell>
        </row>
        <row r="227">
          <cell r="C227"/>
          <cell r="D227"/>
          <cell r="E227"/>
          <cell r="F227"/>
          <cell r="G227"/>
          <cell r="H227"/>
          <cell r="I227"/>
          <cell r="J227"/>
          <cell r="K227"/>
          <cell r="L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W227"/>
          <cell r="X227"/>
          <cell r="Y227"/>
          <cell r="Z227"/>
          <cell r="AA227"/>
          <cell r="AB227"/>
          <cell r="AC227"/>
          <cell r="AD227"/>
          <cell r="AE227"/>
          <cell r="AF227"/>
          <cell r="AG227"/>
          <cell r="AI227">
            <v>0</v>
          </cell>
          <cell r="AJ227" t="str">
            <v/>
          </cell>
        </row>
        <row r="228">
          <cell r="C228"/>
          <cell r="D228"/>
          <cell r="E228"/>
          <cell r="F228"/>
          <cell r="G228"/>
          <cell r="H228"/>
          <cell r="I228"/>
          <cell r="J228"/>
          <cell r="K228"/>
          <cell r="L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W228"/>
          <cell r="X228"/>
          <cell r="Y228"/>
          <cell r="Z228"/>
          <cell r="AA228"/>
          <cell r="AB228"/>
          <cell r="AC228"/>
          <cell r="AD228"/>
          <cell r="AE228"/>
          <cell r="AF228"/>
          <cell r="AG228"/>
          <cell r="AI228">
            <v>0</v>
          </cell>
          <cell r="AJ228" t="str">
            <v/>
          </cell>
        </row>
        <row r="229">
          <cell r="C229"/>
          <cell r="D229"/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W229"/>
          <cell r="X229"/>
          <cell r="Y229"/>
          <cell r="Z229"/>
          <cell r="AA229"/>
          <cell r="AB229"/>
          <cell r="AC229"/>
          <cell r="AD229"/>
          <cell r="AE229"/>
          <cell r="AF229"/>
          <cell r="AG229"/>
          <cell r="AI229">
            <v>0</v>
          </cell>
          <cell r="AJ229" t="str">
            <v/>
          </cell>
        </row>
        <row r="230">
          <cell r="C230"/>
          <cell r="D230"/>
          <cell r="E230"/>
          <cell r="F230"/>
          <cell r="G230"/>
          <cell r="H230"/>
          <cell r="I230"/>
          <cell r="J230"/>
          <cell r="K230"/>
          <cell r="L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W230"/>
          <cell r="X230"/>
          <cell r="Y230"/>
          <cell r="Z230"/>
          <cell r="AA230"/>
          <cell r="AB230"/>
          <cell r="AC230"/>
          <cell r="AD230"/>
          <cell r="AE230"/>
          <cell r="AF230"/>
          <cell r="AG230"/>
          <cell r="AI230">
            <v>0</v>
          </cell>
          <cell r="AJ230" t="str">
            <v/>
          </cell>
        </row>
        <row r="231">
          <cell r="C231"/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W231"/>
          <cell r="X231"/>
          <cell r="Y231"/>
          <cell r="Z231"/>
          <cell r="AA231"/>
          <cell r="AB231"/>
          <cell r="AC231"/>
          <cell r="AD231"/>
          <cell r="AE231"/>
          <cell r="AF231"/>
          <cell r="AG231"/>
          <cell r="AI231">
            <v>0</v>
          </cell>
          <cell r="AJ231" t="str">
            <v/>
          </cell>
        </row>
        <row r="232">
          <cell r="C232"/>
          <cell r="D232"/>
          <cell r="E232"/>
          <cell r="F232"/>
          <cell r="G232"/>
          <cell r="H232"/>
          <cell r="I232"/>
          <cell r="J232"/>
          <cell r="K232"/>
          <cell r="L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W232"/>
          <cell r="X232"/>
          <cell r="Y232"/>
          <cell r="Z232"/>
          <cell r="AA232"/>
          <cell r="AB232"/>
          <cell r="AC232"/>
          <cell r="AD232"/>
          <cell r="AE232"/>
          <cell r="AF232"/>
          <cell r="AG232"/>
          <cell r="AI232">
            <v>0</v>
          </cell>
          <cell r="AJ232" t="str">
            <v/>
          </cell>
        </row>
        <row r="233">
          <cell r="C233"/>
          <cell r="D233"/>
          <cell r="E233"/>
          <cell r="F233"/>
          <cell r="G233"/>
          <cell r="H233"/>
          <cell r="I233"/>
          <cell r="J233"/>
          <cell r="K233"/>
          <cell r="L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W233"/>
          <cell r="X233"/>
          <cell r="Y233"/>
          <cell r="Z233"/>
          <cell r="AA233"/>
          <cell r="AB233"/>
          <cell r="AC233"/>
          <cell r="AD233"/>
          <cell r="AE233"/>
          <cell r="AF233"/>
          <cell r="AG233"/>
          <cell r="AI233">
            <v>0</v>
          </cell>
          <cell r="AJ233" t="str">
            <v/>
          </cell>
        </row>
        <row r="234">
          <cell r="C234"/>
          <cell r="D234"/>
          <cell r="E234"/>
          <cell r="F234"/>
          <cell r="G234"/>
          <cell r="H234"/>
          <cell r="I234"/>
          <cell r="J234"/>
          <cell r="K234"/>
          <cell r="L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W234"/>
          <cell r="X234"/>
          <cell r="Y234"/>
          <cell r="Z234"/>
          <cell r="AA234"/>
          <cell r="AB234"/>
          <cell r="AC234"/>
          <cell r="AD234"/>
          <cell r="AE234"/>
          <cell r="AF234"/>
          <cell r="AG234"/>
          <cell r="AI234">
            <v>0</v>
          </cell>
          <cell r="AJ234" t="str">
            <v/>
          </cell>
        </row>
        <row r="235">
          <cell r="C235"/>
          <cell r="D235"/>
          <cell r="E235"/>
          <cell r="F235"/>
          <cell r="G235"/>
          <cell r="H235"/>
          <cell r="I235"/>
          <cell r="J235"/>
          <cell r="K235"/>
          <cell r="L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W235"/>
          <cell r="X235"/>
          <cell r="Y235"/>
          <cell r="Z235"/>
          <cell r="AA235"/>
          <cell r="AB235"/>
          <cell r="AC235"/>
          <cell r="AD235"/>
          <cell r="AE235"/>
          <cell r="AF235"/>
          <cell r="AG235"/>
          <cell r="AI235">
            <v>0</v>
          </cell>
          <cell r="AJ235" t="str">
            <v/>
          </cell>
        </row>
        <row r="236">
          <cell r="C236"/>
          <cell r="D236"/>
          <cell r="E236"/>
          <cell r="F236"/>
          <cell r="G236"/>
          <cell r="H236"/>
          <cell r="I236"/>
          <cell r="J236"/>
          <cell r="K236"/>
          <cell r="L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W236"/>
          <cell r="X236"/>
          <cell r="Y236"/>
          <cell r="Z236"/>
          <cell r="AA236"/>
          <cell r="AB236"/>
          <cell r="AC236"/>
          <cell r="AD236"/>
          <cell r="AE236"/>
          <cell r="AF236"/>
          <cell r="AG236"/>
          <cell r="AI236">
            <v>0</v>
          </cell>
          <cell r="AJ236" t="str">
            <v/>
          </cell>
        </row>
        <row r="237">
          <cell r="C237"/>
          <cell r="D237"/>
          <cell r="E237"/>
          <cell r="F237"/>
          <cell r="G237"/>
          <cell r="H237"/>
          <cell r="I237"/>
          <cell r="J237"/>
          <cell r="K237"/>
          <cell r="L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W237"/>
          <cell r="X237"/>
          <cell r="Y237"/>
          <cell r="Z237"/>
          <cell r="AA237"/>
          <cell r="AB237"/>
          <cell r="AC237"/>
          <cell r="AD237"/>
          <cell r="AE237"/>
          <cell r="AF237"/>
          <cell r="AG237"/>
          <cell r="AI237">
            <v>0</v>
          </cell>
          <cell r="AJ237" t="str">
            <v/>
          </cell>
        </row>
        <row r="238">
          <cell r="C238"/>
          <cell r="D238"/>
          <cell r="E238"/>
          <cell r="F238"/>
          <cell r="G238"/>
          <cell r="H238"/>
          <cell r="I238"/>
          <cell r="J238"/>
          <cell r="K238"/>
          <cell r="L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W238"/>
          <cell r="X238"/>
          <cell r="Y238"/>
          <cell r="Z238"/>
          <cell r="AA238"/>
          <cell r="AB238"/>
          <cell r="AC238"/>
          <cell r="AD238"/>
          <cell r="AE238"/>
          <cell r="AF238"/>
          <cell r="AG238"/>
          <cell r="AI238">
            <v>0</v>
          </cell>
          <cell r="AJ238" t="str">
            <v/>
          </cell>
        </row>
        <row r="239">
          <cell r="C239"/>
          <cell r="D239"/>
          <cell r="E239"/>
          <cell r="F239"/>
          <cell r="G239"/>
          <cell r="H239"/>
          <cell r="I239"/>
          <cell r="J239"/>
          <cell r="K239"/>
          <cell r="L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W239"/>
          <cell r="X239"/>
          <cell r="Y239"/>
          <cell r="Z239"/>
          <cell r="AA239"/>
          <cell r="AB239"/>
          <cell r="AC239"/>
          <cell r="AD239"/>
          <cell r="AE239"/>
          <cell r="AF239"/>
          <cell r="AG239"/>
          <cell r="AI239">
            <v>0</v>
          </cell>
          <cell r="AJ239" t="str">
            <v/>
          </cell>
        </row>
        <row r="240">
          <cell r="C240"/>
          <cell r="D240"/>
          <cell r="E240"/>
          <cell r="F240"/>
          <cell r="G240"/>
          <cell r="H240"/>
          <cell r="I240"/>
          <cell r="J240"/>
          <cell r="K240"/>
          <cell r="L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W240"/>
          <cell r="X240"/>
          <cell r="Y240"/>
          <cell r="Z240"/>
          <cell r="AA240"/>
          <cell r="AB240"/>
          <cell r="AC240"/>
          <cell r="AD240"/>
          <cell r="AE240"/>
          <cell r="AF240"/>
          <cell r="AG240"/>
          <cell r="AI240">
            <v>0</v>
          </cell>
          <cell r="AJ240" t="str">
            <v/>
          </cell>
        </row>
        <row r="241">
          <cell r="C241"/>
          <cell r="D241"/>
          <cell r="E241"/>
          <cell r="F241"/>
          <cell r="G241"/>
          <cell r="H241"/>
          <cell r="I241"/>
          <cell r="J241"/>
          <cell r="K241"/>
          <cell r="L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W241"/>
          <cell r="X241"/>
          <cell r="Y241"/>
          <cell r="Z241"/>
          <cell r="AA241"/>
          <cell r="AB241"/>
          <cell r="AC241"/>
          <cell r="AD241"/>
          <cell r="AE241"/>
          <cell r="AF241"/>
          <cell r="AG241"/>
          <cell r="AI241">
            <v>0</v>
          </cell>
          <cell r="AJ241" t="str">
            <v/>
          </cell>
        </row>
        <row r="242">
          <cell r="C242"/>
          <cell r="D242"/>
          <cell r="E242"/>
          <cell r="F242"/>
          <cell r="G242"/>
          <cell r="H242"/>
          <cell r="I242"/>
          <cell r="J242"/>
          <cell r="K242"/>
          <cell r="L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W242"/>
          <cell r="X242"/>
          <cell r="Y242"/>
          <cell r="Z242"/>
          <cell r="AA242"/>
          <cell r="AB242"/>
          <cell r="AC242"/>
          <cell r="AD242"/>
          <cell r="AE242"/>
          <cell r="AF242"/>
          <cell r="AG242"/>
          <cell r="AI242">
            <v>0</v>
          </cell>
          <cell r="AJ242" t="str">
            <v/>
          </cell>
        </row>
        <row r="243">
          <cell r="C243"/>
          <cell r="D243"/>
          <cell r="E243"/>
          <cell r="F243"/>
          <cell r="G243"/>
          <cell r="H243"/>
          <cell r="I243"/>
          <cell r="J243"/>
          <cell r="K243"/>
          <cell r="L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W243"/>
          <cell r="X243"/>
          <cell r="Y243"/>
          <cell r="Z243"/>
          <cell r="AA243"/>
          <cell r="AB243"/>
          <cell r="AC243"/>
          <cell r="AD243"/>
          <cell r="AE243"/>
          <cell r="AF243"/>
          <cell r="AG243"/>
          <cell r="AI243">
            <v>0</v>
          </cell>
          <cell r="AJ243" t="str">
            <v/>
          </cell>
        </row>
        <row r="244">
          <cell r="C244"/>
          <cell r="D244"/>
          <cell r="E244"/>
          <cell r="F244"/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W244"/>
          <cell r="X244"/>
          <cell r="Y244"/>
          <cell r="Z244"/>
          <cell r="AA244"/>
          <cell r="AB244"/>
          <cell r="AC244"/>
          <cell r="AD244"/>
          <cell r="AE244"/>
          <cell r="AF244"/>
          <cell r="AG244"/>
          <cell r="AI244">
            <v>0</v>
          </cell>
          <cell r="AJ244" t="str">
            <v/>
          </cell>
        </row>
        <row r="245">
          <cell r="C245"/>
          <cell r="D245"/>
          <cell r="E245"/>
          <cell r="F245"/>
          <cell r="G245"/>
          <cell r="H245"/>
          <cell r="I245"/>
          <cell r="J245"/>
          <cell r="K245"/>
          <cell r="L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W245"/>
          <cell r="X245"/>
          <cell r="Y245"/>
          <cell r="Z245"/>
          <cell r="AA245"/>
          <cell r="AB245"/>
          <cell r="AC245"/>
          <cell r="AD245"/>
          <cell r="AE245"/>
          <cell r="AF245"/>
          <cell r="AG245"/>
          <cell r="AI245">
            <v>0</v>
          </cell>
          <cell r="AJ245" t="str">
            <v/>
          </cell>
        </row>
        <row r="246">
          <cell r="C246"/>
          <cell r="D246"/>
          <cell r="E246"/>
          <cell r="F246"/>
          <cell r="G246"/>
          <cell r="H246"/>
          <cell r="I246"/>
          <cell r="J246"/>
          <cell r="K246"/>
          <cell r="L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W246"/>
          <cell r="X246"/>
          <cell r="Y246"/>
          <cell r="Z246"/>
          <cell r="AA246"/>
          <cell r="AB246"/>
          <cell r="AC246"/>
          <cell r="AD246"/>
          <cell r="AE246"/>
          <cell r="AF246"/>
          <cell r="AG246"/>
          <cell r="AI246">
            <v>0</v>
          </cell>
          <cell r="AJ246" t="str">
            <v/>
          </cell>
        </row>
        <row r="247">
          <cell r="C247"/>
          <cell r="D247"/>
          <cell r="E247"/>
          <cell r="F247"/>
          <cell r="G247"/>
          <cell r="H247"/>
          <cell r="I247"/>
          <cell r="J247"/>
          <cell r="K247"/>
          <cell r="L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W247"/>
          <cell r="X247"/>
          <cell r="Y247"/>
          <cell r="Z247"/>
          <cell r="AA247"/>
          <cell r="AB247"/>
          <cell r="AC247"/>
          <cell r="AD247"/>
          <cell r="AE247"/>
          <cell r="AF247"/>
          <cell r="AG247"/>
          <cell r="AI247">
            <v>0</v>
          </cell>
          <cell r="AJ247" t="str">
            <v/>
          </cell>
        </row>
        <row r="248">
          <cell r="C248"/>
          <cell r="D248"/>
          <cell r="E248"/>
          <cell r="F248"/>
          <cell r="G248"/>
          <cell r="H248"/>
          <cell r="I248"/>
          <cell r="J248"/>
          <cell r="K248"/>
          <cell r="L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W248"/>
          <cell r="X248"/>
          <cell r="Y248"/>
          <cell r="Z248"/>
          <cell r="AA248"/>
          <cell r="AB248"/>
          <cell r="AC248"/>
          <cell r="AD248"/>
          <cell r="AE248"/>
          <cell r="AF248"/>
          <cell r="AG248"/>
          <cell r="AI248">
            <v>0</v>
          </cell>
          <cell r="AJ248" t="str">
            <v/>
          </cell>
        </row>
        <row r="249">
          <cell r="C249"/>
          <cell r="D249"/>
          <cell r="E249"/>
          <cell r="F249"/>
          <cell r="G249"/>
          <cell r="H249"/>
          <cell r="I249"/>
          <cell r="J249"/>
          <cell r="K249"/>
          <cell r="L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W249"/>
          <cell r="X249"/>
          <cell r="Y249"/>
          <cell r="Z249"/>
          <cell r="AA249"/>
          <cell r="AB249"/>
          <cell r="AC249"/>
          <cell r="AD249"/>
          <cell r="AE249"/>
          <cell r="AF249"/>
          <cell r="AG249"/>
          <cell r="AI249">
            <v>0</v>
          </cell>
          <cell r="AJ249" t="str">
            <v/>
          </cell>
        </row>
        <row r="250">
          <cell r="C250"/>
          <cell r="D250"/>
          <cell r="E250"/>
          <cell r="F250"/>
          <cell r="G250"/>
          <cell r="H250"/>
          <cell r="I250"/>
          <cell r="J250"/>
          <cell r="K250"/>
          <cell r="L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W250"/>
          <cell r="X250"/>
          <cell r="Y250"/>
          <cell r="Z250"/>
          <cell r="AA250"/>
          <cell r="AB250"/>
          <cell r="AC250"/>
          <cell r="AD250"/>
          <cell r="AE250"/>
          <cell r="AF250"/>
          <cell r="AG250"/>
          <cell r="AI250">
            <v>0</v>
          </cell>
          <cell r="AJ250" t="str">
            <v/>
          </cell>
        </row>
        <row r="251">
          <cell r="C251"/>
          <cell r="D251"/>
          <cell r="E251"/>
          <cell r="F251"/>
          <cell r="G251"/>
          <cell r="H251"/>
          <cell r="I251"/>
          <cell r="J251"/>
          <cell r="K251"/>
          <cell r="L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W251"/>
          <cell r="X251"/>
          <cell r="Y251"/>
          <cell r="Z251"/>
          <cell r="AA251"/>
          <cell r="AB251"/>
          <cell r="AC251"/>
          <cell r="AD251"/>
          <cell r="AE251"/>
          <cell r="AF251"/>
          <cell r="AG251"/>
          <cell r="AI251">
            <v>0</v>
          </cell>
          <cell r="AJ251" t="str">
            <v/>
          </cell>
        </row>
        <row r="252">
          <cell r="C252"/>
          <cell r="D252"/>
          <cell r="E252"/>
          <cell r="F252"/>
          <cell r="G252"/>
          <cell r="H252"/>
          <cell r="I252"/>
          <cell r="J252"/>
          <cell r="K252"/>
          <cell r="L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W252"/>
          <cell r="X252"/>
          <cell r="Y252"/>
          <cell r="Z252"/>
          <cell r="AA252"/>
          <cell r="AB252"/>
          <cell r="AC252"/>
          <cell r="AD252"/>
          <cell r="AE252"/>
          <cell r="AF252"/>
          <cell r="AG252"/>
          <cell r="AI252">
            <v>0</v>
          </cell>
          <cell r="AJ252" t="str">
            <v/>
          </cell>
        </row>
        <row r="253">
          <cell r="C253"/>
          <cell r="D253"/>
          <cell r="E253"/>
          <cell r="F253"/>
          <cell r="G253"/>
          <cell r="H253"/>
          <cell r="I253"/>
          <cell r="J253"/>
          <cell r="K253"/>
          <cell r="L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W253"/>
          <cell r="X253"/>
          <cell r="Y253"/>
          <cell r="Z253"/>
          <cell r="AA253"/>
          <cell r="AB253"/>
          <cell r="AC253"/>
          <cell r="AD253"/>
          <cell r="AE253"/>
          <cell r="AF253"/>
          <cell r="AG253"/>
          <cell r="AI253">
            <v>0</v>
          </cell>
          <cell r="AJ253" t="str">
            <v/>
          </cell>
        </row>
        <row r="254">
          <cell r="C254"/>
          <cell r="D254"/>
          <cell r="E254"/>
          <cell r="F254"/>
          <cell r="G254"/>
          <cell r="H254"/>
          <cell r="I254"/>
          <cell r="J254"/>
          <cell r="K254"/>
          <cell r="L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W254"/>
          <cell r="X254"/>
          <cell r="Y254"/>
          <cell r="Z254"/>
          <cell r="AA254"/>
          <cell r="AB254"/>
          <cell r="AC254"/>
          <cell r="AD254"/>
          <cell r="AE254"/>
          <cell r="AF254"/>
          <cell r="AG254"/>
          <cell r="AI254">
            <v>0</v>
          </cell>
          <cell r="AJ254" t="str">
            <v/>
          </cell>
        </row>
        <row r="255">
          <cell r="C255"/>
          <cell r="D255"/>
          <cell r="E255"/>
          <cell r="F255"/>
          <cell r="G255"/>
          <cell r="H255"/>
          <cell r="I255"/>
          <cell r="J255"/>
          <cell r="K255"/>
          <cell r="L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W255"/>
          <cell r="X255"/>
          <cell r="Y255"/>
          <cell r="Z255"/>
          <cell r="AA255"/>
          <cell r="AB255"/>
          <cell r="AC255"/>
          <cell r="AD255"/>
          <cell r="AE255"/>
          <cell r="AF255"/>
          <cell r="AG255"/>
          <cell r="AI255">
            <v>0</v>
          </cell>
          <cell r="AJ255" t="str">
            <v/>
          </cell>
        </row>
        <row r="256">
          <cell r="C256"/>
          <cell r="D256"/>
          <cell r="E256"/>
          <cell r="F256"/>
          <cell r="G256"/>
          <cell r="H256"/>
          <cell r="I256"/>
          <cell r="J256"/>
          <cell r="K256"/>
          <cell r="L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W256"/>
          <cell r="X256"/>
          <cell r="Y256"/>
          <cell r="Z256"/>
          <cell r="AA256"/>
          <cell r="AB256"/>
          <cell r="AC256"/>
          <cell r="AD256"/>
          <cell r="AE256"/>
          <cell r="AF256"/>
          <cell r="AG256"/>
          <cell r="AI256">
            <v>0</v>
          </cell>
          <cell r="AJ256" t="str">
            <v/>
          </cell>
        </row>
        <row r="257">
          <cell r="C257"/>
          <cell r="D257"/>
          <cell r="E257"/>
          <cell r="F257"/>
          <cell r="G257"/>
          <cell r="H257"/>
          <cell r="I257"/>
          <cell r="J257"/>
          <cell r="K257"/>
          <cell r="L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W257"/>
          <cell r="X257"/>
          <cell r="Y257"/>
          <cell r="Z257"/>
          <cell r="AA257"/>
          <cell r="AB257"/>
          <cell r="AC257"/>
          <cell r="AD257"/>
          <cell r="AE257"/>
          <cell r="AF257"/>
          <cell r="AG257"/>
          <cell r="AI257">
            <v>0</v>
          </cell>
          <cell r="AJ257" t="str">
            <v/>
          </cell>
        </row>
        <row r="258">
          <cell r="C258"/>
          <cell r="D258"/>
          <cell r="E258"/>
          <cell r="F258"/>
          <cell r="G258"/>
          <cell r="H258"/>
          <cell r="I258"/>
          <cell r="J258"/>
          <cell r="K258"/>
          <cell r="L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W258"/>
          <cell r="X258"/>
          <cell r="Y258"/>
          <cell r="Z258"/>
          <cell r="AA258"/>
          <cell r="AB258"/>
          <cell r="AC258"/>
          <cell r="AD258"/>
          <cell r="AE258"/>
          <cell r="AF258"/>
          <cell r="AG258"/>
          <cell r="AI258">
            <v>0</v>
          </cell>
          <cell r="AJ258" t="str">
            <v/>
          </cell>
        </row>
        <row r="259">
          <cell r="C259"/>
          <cell r="D259"/>
          <cell r="E259"/>
          <cell r="F259"/>
          <cell r="G259"/>
          <cell r="H259"/>
          <cell r="I259"/>
          <cell r="J259"/>
          <cell r="K259"/>
          <cell r="L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W259"/>
          <cell r="X259"/>
          <cell r="Y259"/>
          <cell r="Z259"/>
          <cell r="AA259"/>
          <cell r="AB259"/>
          <cell r="AC259"/>
          <cell r="AD259"/>
          <cell r="AE259"/>
          <cell r="AF259"/>
          <cell r="AG259"/>
          <cell r="AI259">
            <v>0</v>
          </cell>
          <cell r="AJ259" t="str">
            <v/>
          </cell>
        </row>
        <row r="260">
          <cell r="C260"/>
          <cell r="D260"/>
          <cell r="E260"/>
          <cell r="F260"/>
          <cell r="G260"/>
          <cell r="H260"/>
          <cell r="I260"/>
          <cell r="J260"/>
          <cell r="K260"/>
          <cell r="L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W260"/>
          <cell r="X260"/>
          <cell r="Y260"/>
          <cell r="Z260"/>
          <cell r="AA260"/>
          <cell r="AB260"/>
          <cell r="AC260"/>
          <cell r="AD260"/>
          <cell r="AE260"/>
          <cell r="AF260"/>
          <cell r="AG260"/>
          <cell r="AI260">
            <v>0</v>
          </cell>
          <cell r="AJ260" t="str">
            <v/>
          </cell>
        </row>
        <row r="261">
          <cell r="C261"/>
          <cell r="D261"/>
          <cell r="E261"/>
          <cell r="F261"/>
          <cell r="G261"/>
          <cell r="H261"/>
          <cell r="I261"/>
          <cell r="J261"/>
          <cell r="K261"/>
          <cell r="L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W261"/>
          <cell r="X261"/>
          <cell r="Y261"/>
          <cell r="Z261"/>
          <cell r="AA261"/>
          <cell r="AB261"/>
          <cell r="AC261"/>
          <cell r="AD261"/>
          <cell r="AE261"/>
          <cell r="AF261"/>
          <cell r="AG261"/>
          <cell r="AI261">
            <v>0</v>
          </cell>
          <cell r="AJ261" t="str">
            <v/>
          </cell>
        </row>
        <row r="262">
          <cell r="C262"/>
          <cell r="D262"/>
          <cell r="E262"/>
          <cell r="F262"/>
          <cell r="G262"/>
          <cell r="H262"/>
          <cell r="I262"/>
          <cell r="J262"/>
          <cell r="K262"/>
          <cell r="L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W262"/>
          <cell r="X262"/>
          <cell r="Y262"/>
          <cell r="Z262"/>
          <cell r="AA262"/>
          <cell r="AB262"/>
          <cell r="AC262"/>
          <cell r="AD262"/>
          <cell r="AE262"/>
          <cell r="AF262"/>
          <cell r="AG262"/>
          <cell r="AI262">
            <v>0</v>
          </cell>
          <cell r="AJ262" t="str">
            <v/>
          </cell>
        </row>
        <row r="263">
          <cell r="C263"/>
          <cell r="D263"/>
          <cell r="E263"/>
          <cell r="F263"/>
          <cell r="G263"/>
          <cell r="H263"/>
          <cell r="I263"/>
          <cell r="J263"/>
          <cell r="K263"/>
          <cell r="L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W263"/>
          <cell r="X263"/>
          <cell r="Y263"/>
          <cell r="Z263"/>
          <cell r="AA263"/>
          <cell r="AB263"/>
          <cell r="AC263"/>
          <cell r="AD263"/>
          <cell r="AE263"/>
          <cell r="AF263"/>
          <cell r="AG263"/>
          <cell r="AI263">
            <v>0</v>
          </cell>
          <cell r="AJ263" t="str">
            <v/>
          </cell>
        </row>
        <row r="264">
          <cell r="C264"/>
          <cell r="D264"/>
          <cell r="E264"/>
          <cell r="F264"/>
          <cell r="G264"/>
          <cell r="H264"/>
          <cell r="I264"/>
          <cell r="J264"/>
          <cell r="K264"/>
          <cell r="L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W264"/>
          <cell r="X264"/>
          <cell r="Y264"/>
          <cell r="Z264"/>
          <cell r="AA264"/>
          <cell r="AB264"/>
          <cell r="AC264"/>
          <cell r="AD264"/>
          <cell r="AE264"/>
          <cell r="AF264"/>
          <cell r="AG264"/>
          <cell r="AI264">
            <v>0</v>
          </cell>
          <cell r="AJ264" t="str">
            <v/>
          </cell>
        </row>
        <row r="265">
          <cell r="C265"/>
          <cell r="D265"/>
          <cell r="E265"/>
          <cell r="F265"/>
          <cell r="G265"/>
          <cell r="H265"/>
          <cell r="I265"/>
          <cell r="J265"/>
          <cell r="K265"/>
          <cell r="L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W265"/>
          <cell r="X265"/>
          <cell r="Y265"/>
          <cell r="Z265"/>
          <cell r="AA265"/>
          <cell r="AB265"/>
          <cell r="AC265"/>
          <cell r="AD265"/>
          <cell r="AE265"/>
          <cell r="AF265"/>
          <cell r="AG265"/>
          <cell r="AI265">
            <v>0</v>
          </cell>
          <cell r="AJ265" t="str">
            <v/>
          </cell>
        </row>
        <row r="266">
          <cell r="C266"/>
          <cell r="D266"/>
          <cell r="E266"/>
          <cell r="F266"/>
          <cell r="G266"/>
          <cell r="H266"/>
          <cell r="I266"/>
          <cell r="J266"/>
          <cell r="K266"/>
          <cell r="L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W266"/>
          <cell r="X266"/>
          <cell r="Y266"/>
          <cell r="Z266"/>
          <cell r="AA266"/>
          <cell r="AB266"/>
          <cell r="AC266"/>
          <cell r="AD266"/>
          <cell r="AE266"/>
          <cell r="AF266"/>
          <cell r="AG266"/>
          <cell r="AI266">
            <v>0</v>
          </cell>
          <cell r="AJ266" t="str">
            <v/>
          </cell>
        </row>
        <row r="267">
          <cell r="C267"/>
          <cell r="D267"/>
          <cell r="E267"/>
          <cell r="F267"/>
          <cell r="G267"/>
          <cell r="H267"/>
          <cell r="I267"/>
          <cell r="J267"/>
          <cell r="K267"/>
          <cell r="L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W267"/>
          <cell r="X267"/>
          <cell r="Y267"/>
          <cell r="Z267"/>
          <cell r="AA267"/>
          <cell r="AB267"/>
          <cell r="AC267"/>
          <cell r="AD267"/>
          <cell r="AE267"/>
          <cell r="AF267"/>
          <cell r="AG267"/>
          <cell r="AI267">
            <v>0</v>
          </cell>
          <cell r="AJ267" t="str">
            <v/>
          </cell>
        </row>
        <row r="268">
          <cell r="AG268"/>
          <cell r="AI268">
            <v>0</v>
          </cell>
          <cell r="AJ268" t="str">
            <v/>
          </cell>
        </row>
        <row r="269">
          <cell r="AG269"/>
          <cell r="AI269">
            <v>0</v>
          </cell>
          <cell r="AJ269" t="str">
            <v/>
          </cell>
        </row>
        <row r="270">
          <cell r="AG270"/>
          <cell r="AI270">
            <v>0</v>
          </cell>
          <cell r="AJ270" t="str">
            <v/>
          </cell>
        </row>
        <row r="271">
          <cell r="AG271"/>
          <cell r="AI271">
            <v>0</v>
          </cell>
          <cell r="AJ271" t="str">
            <v/>
          </cell>
        </row>
        <row r="272">
          <cell r="AG272"/>
          <cell r="AI272">
            <v>0</v>
          </cell>
          <cell r="AJ272" t="str">
            <v/>
          </cell>
        </row>
        <row r="273">
          <cell r="AG273"/>
          <cell r="AI273">
            <v>0</v>
          </cell>
          <cell r="AJ273" t="str">
            <v/>
          </cell>
        </row>
        <row r="274">
          <cell r="AG274"/>
          <cell r="AI274">
            <v>0</v>
          </cell>
          <cell r="AJ274" t="str">
            <v/>
          </cell>
        </row>
        <row r="275">
          <cell r="AG275"/>
          <cell r="AI275">
            <v>0</v>
          </cell>
          <cell r="AJ275" t="str">
            <v/>
          </cell>
        </row>
        <row r="276">
          <cell r="AG276"/>
          <cell r="AI276">
            <v>0</v>
          </cell>
          <cell r="AJ276" t="str">
            <v/>
          </cell>
        </row>
        <row r="277">
          <cell r="AG277"/>
          <cell r="AI277">
            <v>0</v>
          </cell>
          <cell r="AJ277" t="str">
            <v/>
          </cell>
        </row>
        <row r="278">
          <cell r="AG278"/>
          <cell r="AI278">
            <v>0</v>
          </cell>
          <cell r="AJ278" t="str">
            <v/>
          </cell>
        </row>
        <row r="279">
          <cell r="AG279"/>
          <cell r="AI279">
            <v>0</v>
          </cell>
          <cell r="AJ279" t="str">
            <v/>
          </cell>
        </row>
        <row r="280">
          <cell r="AG280"/>
          <cell r="AI280">
            <v>0</v>
          </cell>
          <cell r="AJ280" t="str">
            <v/>
          </cell>
        </row>
        <row r="281">
          <cell r="AG281"/>
          <cell r="AI281">
            <v>0</v>
          </cell>
          <cell r="AJ281" t="str">
            <v/>
          </cell>
        </row>
        <row r="282">
          <cell r="AG282"/>
          <cell r="AI282">
            <v>0</v>
          </cell>
          <cell r="AJ282" t="str">
            <v/>
          </cell>
        </row>
        <row r="283">
          <cell r="AG283"/>
          <cell r="AI283">
            <v>0</v>
          </cell>
          <cell r="AJ283" t="str">
            <v/>
          </cell>
        </row>
        <row r="284">
          <cell r="AG284"/>
          <cell r="AI284">
            <v>0</v>
          </cell>
          <cell r="AJ284" t="str">
            <v/>
          </cell>
        </row>
        <row r="285">
          <cell r="AG285"/>
          <cell r="AI285">
            <v>0</v>
          </cell>
          <cell r="AJ285" t="str">
            <v/>
          </cell>
        </row>
        <row r="286">
          <cell r="AG286"/>
          <cell r="AI286">
            <v>0</v>
          </cell>
          <cell r="AJ286" t="str">
            <v/>
          </cell>
        </row>
        <row r="287">
          <cell r="AG287"/>
          <cell r="AI287">
            <v>0</v>
          </cell>
          <cell r="AJ287" t="str">
            <v/>
          </cell>
        </row>
        <row r="288">
          <cell r="AG288"/>
          <cell r="AI288">
            <v>0</v>
          </cell>
          <cell r="AJ288" t="str">
            <v/>
          </cell>
        </row>
        <row r="289">
          <cell r="AG289"/>
          <cell r="AI289">
            <v>0</v>
          </cell>
          <cell r="AJ289" t="str">
            <v/>
          </cell>
        </row>
        <row r="290">
          <cell r="AG290"/>
          <cell r="AI290">
            <v>0</v>
          </cell>
          <cell r="AJ290" t="str">
            <v/>
          </cell>
        </row>
        <row r="291">
          <cell r="AG291"/>
          <cell r="AI291">
            <v>0</v>
          </cell>
          <cell r="AJ291" t="str">
            <v/>
          </cell>
        </row>
        <row r="292">
          <cell r="AG292"/>
          <cell r="AI292">
            <v>0</v>
          </cell>
          <cell r="AJ292" t="str">
            <v/>
          </cell>
        </row>
        <row r="293">
          <cell r="AG293"/>
          <cell r="AI293">
            <v>0</v>
          </cell>
          <cell r="AJ293" t="str">
            <v/>
          </cell>
        </row>
        <row r="294">
          <cell r="AG294"/>
          <cell r="AI294">
            <v>0</v>
          </cell>
          <cell r="AJ294" t="str">
            <v/>
          </cell>
        </row>
        <row r="295">
          <cell r="AG295"/>
          <cell r="AI295">
            <v>0</v>
          </cell>
          <cell r="AJ295" t="str">
            <v/>
          </cell>
        </row>
        <row r="296">
          <cell r="AG296"/>
          <cell r="AI296">
            <v>0</v>
          </cell>
          <cell r="AJ296" t="str">
            <v/>
          </cell>
        </row>
        <row r="297">
          <cell r="AG297"/>
          <cell r="AI297">
            <v>0</v>
          </cell>
          <cell r="AJ297" t="str">
            <v/>
          </cell>
        </row>
        <row r="298">
          <cell r="AG298"/>
          <cell r="AI298">
            <v>0</v>
          </cell>
          <cell r="AJ298" t="str">
            <v/>
          </cell>
        </row>
        <row r="299">
          <cell r="AG299"/>
          <cell r="AI299">
            <v>0</v>
          </cell>
          <cell r="AJ299" t="str">
            <v/>
          </cell>
        </row>
        <row r="300">
          <cell r="AG300"/>
          <cell r="AI300">
            <v>0</v>
          </cell>
          <cell r="AJ300" t="str">
            <v/>
          </cell>
        </row>
        <row r="301">
          <cell r="AG301"/>
          <cell r="AI301">
            <v>0</v>
          </cell>
          <cell r="AJ301" t="str">
            <v/>
          </cell>
        </row>
        <row r="302">
          <cell r="AG302"/>
          <cell r="AI302">
            <v>0</v>
          </cell>
          <cell r="AJ302" t="str">
            <v/>
          </cell>
        </row>
        <row r="303">
          <cell r="AG303"/>
          <cell r="AI303">
            <v>0</v>
          </cell>
          <cell r="AJ303" t="str">
            <v/>
          </cell>
        </row>
        <row r="304">
          <cell r="AG304"/>
          <cell r="AI304">
            <v>0</v>
          </cell>
          <cell r="AJ304" t="str">
            <v/>
          </cell>
        </row>
        <row r="305">
          <cell r="AG305"/>
          <cell r="AI305">
            <v>0</v>
          </cell>
          <cell r="AJ305" t="str">
            <v/>
          </cell>
        </row>
        <row r="306">
          <cell r="AG306"/>
          <cell r="AI306">
            <v>0</v>
          </cell>
          <cell r="AJ306" t="str">
            <v/>
          </cell>
        </row>
        <row r="307">
          <cell r="AG307"/>
          <cell r="AI307">
            <v>0</v>
          </cell>
          <cell r="AJ307" t="str">
            <v/>
          </cell>
        </row>
        <row r="308">
          <cell r="AG308"/>
          <cell r="AI308">
            <v>0</v>
          </cell>
          <cell r="AJ308" t="str">
            <v/>
          </cell>
        </row>
        <row r="309">
          <cell r="AG309"/>
          <cell r="AI309">
            <v>0</v>
          </cell>
          <cell r="AJ309" t="str">
            <v/>
          </cell>
        </row>
        <row r="310">
          <cell r="AG310"/>
          <cell r="AI310">
            <v>0</v>
          </cell>
          <cell r="AJ310" t="str">
            <v/>
          </cell>
        </row>
        <row r="311">
          <cell r="AG311"/>
          <cell r="AI311">
            <v>0</v>
          </cell>
          <cell r="AJ311" t="str">
            <v/>
          </cell>
        </row>
        <row r="312">
          <cell r="AG312"/>
          <cell r="AI312">
            <v>0</v>
          </cell>
          <cell r="AJ312" t="str">
            <v/>
          </cell>
        </row>
        <row r="313">
          <cell r="AG313"/>
          <cell r="AI313">
            <v>0</v>
          </cell>
          <cell r="AJ313" t="str">
            <v/>
          </cell>
        </row>
        <row r="314">
          <cell r="AG314"/>
          <cell r="AI314">
            <v>0</v>
          </cell>
          <cell r="AJ314" t="str">
            <v/>
          </cell>
        </row>
        <row r="315">
          <cell r="AG315"/>
          <cell r="AI315">
            <v>0</v>
          </cell>
          <cell r="AJ315" t="str">
            <v/>
          </cell>
        </row>
        <row r="316">
          <cell r="AG316"/>
          <cell r="AI316">
            <v>0</v>
          </cell>
          <cell r="AJ316" t="str">
            <v/>
          </cell>
        </row>
        <row r="317">
          <cell r="A317"/>
          <cell r="B317"/>
          <cell r="C317"/>
          <cell r="D317"/>
          <cell r="E317"/>
          <cell r="F317"/>
          <cell r="G317"/>
          <cell r="H317"/>
          <cell r="I317"/>
          <cell r="J317"/>
          <cell r="K317"/>
          <cell r="L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W317"/>
          <cell r="X317"/>
          <cell r="Y317"/>
          <cell r="Z317"/>
          <cell r="AA317"/>
          <cell r="AB317"/>
          <cell r="AC317"/>
          <cell r="AD317"/>
          <cell r="AE317"/>
          <cell r="AF317"/>
          <cell r="AG317"/>
          <cell r="AI317">
            <v>0</v>
          </cell>
          <cell r="AJ317" t="str">
            <v/>
          </cell>
        </row>
        <row r="318">
          <cell r="A318"/>
          <cell r="B318"/>
          <cell r="C318"/>
          <cell r="D318"/>
          <cell r="E318"/>
          <cell r="F318"/>
          <cell r="G318"/>
          <cell r="H318"/>
          <cell r="I318"/>
          <cell r="J318"/>
          <cell r="K318"/>
          <cell r="L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W318"/>
          <cell r="X318"/>
          <cell r="Y318"/>
          <cell r="Z318"/>
          <cell r="AA318"/>
          <cell r="AB318"/>
          <cell r="AC318"/>
          <cell r="AD318"/>
          <cell r="AE318"/>
          <cell r="AF318"/>
          <cell r="AG318"/>
          <cell r="AI318">
            <v>0</v>
          </cell>
          <cell r="AJ318" t="str">
            <v/>
          </cell>
        </row>
        <row r="319">
          <cell r="A319"/>
          <cell r="B319"/>
          <cell r="C319"/>
          <cell r="D319"/>
          <cell r="E319"/>
          <cell r="F319"/>
          <cell r="G319"/>
          <cell r="H319"/>
          <cell r="I319"/>
          <cell r="J319"/>
          <cell r="K319"/>
          <cell r="L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W319"/>
          <cell r="X319"/>
          <cell r="Y319"/>
          <cell r="Z319"/>
          <cell r="AA319"/>
          <cell r="AB319"/>
          <cell r="AC319"/>
          <cell r="AD319"/>
          <cell r="AE319"/>
          <cell r="AF319"/>
          <cell r="AG319"/>
          <cell r="AI319">
            <v>0</v>
          </cell>
          <cell r="AJ319" t="str">
            <v/>
          </cell>
        </row>
        <row r="320">
          <cell r="A320"/>
          <cell r="B320"/>
          <cell r="C320"/>
          <cell r="D320"/>
          <cell r="E320"/>
          <cell r="F320"/>
          <cell r="G320"/>
          <cell r="H320"/>
          <cell r="I320"/>
          <cell r="J320"/>
          <cell r="K320"/>
          <cell r="L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W320"/>
          <cell r="X320"/>
          <cell r="Y320"/>
          <cell r="Z320"/>
          <cell r="AA320"/>
          <cell r="AB320"/>
          <cell r="AC320"/>
          <cell r="AD320"/>
          <cell r="AE320"/>
          <cell r="AF320"/>
          <cell r="AG320"/>
          <cell r="AI320">
            <v>0</v>
          </cell>
          <cell r="AJ320" t="str">
            <v/>
          </cell>
        </row>
        <row r="321">
          <cell r="A321"/>
          <cell r="B321"/>
          <cell r="C321"/>
          <cell r="D321"/>
          <cell r="E321"/>
          <cell r="F321"/>
          <cell r="G321"/>
          <cell r="H321"/>
          <cell r="I321"/>
          <cell r="J321"/>
          <cell r="K321"/>
          <cell r="L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W321"/>
          <cell r="X321"/>
          <cell r="Y321"/>
          <cell r="Z321"/>
          <cell r="AA321"/>
          <cell r="AB321"/>
          <cell r="AC321"/>
          <cell r="AD321"/>
          <cell r="AE321"/>
          <cell r="AF321"/>
          <cell r="AG321"/>
          <cell r="AI321">
            <v>0</v>
          </cell>
          <cell r="AJ321" t="str">
            <v/>
          </cell>
        </row>
        <row r="322">
          <cell r="A322"/>
          <cell r="B322"/>
          <cell r="C322"/>
          <cell r="D322"/>
          <cell r="E322"/>
          <cell r="F322"/>
          <cell r="G322"/>
          <cell r="H322"/>
          <cell r="I322"/>
          <cell r="J322"/>
          <cell r="K322"/>
          <cell r="L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W322"/>
          <cell r="X322"/>
          <cell r="Y322"/>
          <cell r="Z322"/>
          <cell r="AA322"/>
          <cell r="AB322"/>
          <cell r="AC322"/>
          <cell r="AD322"/>
          <cell r="AE322"/>
          <cell r="AF322"/>
          <cell r="AG322"/>
          <cell r="AI322">
            <v>0</v>
          </cell>
          <cell r="AJ322" t="str">
            <v/>
          </cell>
        </row>
        <row r="323">
          <cell r="A323"/>
          <cell r="B323"/>
          <cell r="C323"/>
          <cell r="D323"/>
          <cell r="E323"/>
          <cell r="F323"/>
          <cell r="G323"/>
          <cell r="H323"/>
          <cell r="I323"/>
          <cell r="J323"/>
          <cell r="K323"/>
          <cell r="L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W323"/>
          <cell r="X323"/>
          <cell r="Y323"/>
          <cell r="Z323"/>
          <cell r="AA323"/>
          <cell r="AB323"/>
          <cell r="AC323"/>
          <cell r="AD323"/>
          <cell r="AE323"/>
          <cell r="AF323"/>
          <cell r="AG323"/>
          <cell r="AI323">
            <v>0</v>
          </cell>
          <cell r="AJ323" t="str">
            <v/>
          </cell>
        </row>
        <row r="324">
          <cell r="A324"/>
          <cell r="B324"/>
          <cell r="C324"/>
          <cell r="D324"/>
          <cell r="E324"/>
          <cell r="F324"/>
          <cell r="G324"/>
          <cell r="H324"/>
          <cell r="I324"/>
          <cell r="J324"/>
          <cell r="K324"/>
          <cell r="L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W324"/>
          <cell r="X324"/>
          <cell r="Y324"/>
          <cell r="Z324"/>
          <cell r="AA324"/>
          <cell r="AB324"/>
          <cell r="AC324"/>
          <cell r="AD324"/>
          <cell r="AE324"/>
          <cell r="AF324"/>
          <cell r="AG324"/>
          <cell r="AI324">
            <v>0</v>
          </cell>
          <cell r="AJ324" t="str">
            <v/>
          </cell>
        </row>
        <row r="325">
          <cell r="A325"/>
          <cell r="B325"/>
          <cell r="C325"/>
          <cell r="D325"/>
          <cell r="E325"/>
          <cell r="F325"/>
          <cell r="G325"/>
          <cell r="H325"/>
          <cell r="I325"/>
          <cell r="J325"/>
          <cell r="K325"/>
          <cell r="L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W325"/>
          <cell r="X325"/>
          <cell r="Y325"/>
          <cell r="Z325"/>
          <cell r="AA325"/>
          <cell r="AB325"/>
          <cell r="AC325"/>
          <cell r="AD325"/>
          <cell r="AE325"/>
          <cell r="AF325"/>
          <cell r="AG325"/>
          <cell r="AI325">
            <v>0</v>
          </cell>
          <cell r="AJ325" t="str">
            <v/>
          </cell>
        </row>
        <row r="326">
          <cell r="A326"/>
          <cell r="B326"/>
          <cell r="C326"/>
          <cell r="D326"/>
          <cell r="E326"/>
          <cell r="F326"/>
          <cell r="G326"/>
          <cell r="H326"/>
          <cell r="I326"/>
          <cell r="J326"/>
          <cell r="K326"/>
          <cell r="L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W326"/>
          <cell r="X326"/>
          <cell r="Y326"/>
          <cell r="Z326"/>
          <cell r="AA326"/>
          <cell r="AB326"/>
          <cell r="AC326"/>
          <cell r="AD326"/>
          <cell r="AE326"/>
          <cell r="AF326"/>
          <cell r="AG326"/>
          <cell r="AI326">
            <v>0</v>
          </cell>
          <cell r="AJ326" t="str">
            <v/>
          </cell>
        </row>
        <row r="327">
          <cell r="C327"/>
          <cell r="D327"/>
          <cell r="E327"/>
          <cell r="F327"/>
          <cell r="G327"/>
          <cell r="H327"/>
          <cell r="I327"/>
          <cell r="J327"/>
          <cell r="K327"/>
          <cell r="L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W327"/>
          <cell r="X327"/>
          <cell r="Y327"/>
          <cell r="Z327"/>
          <cell r="AA327"/>
          <cell r="AB327"/>
          <cell r="AC327"/>
          <cell r="AD327"/>
          <cell r="AE327"/>
          <cell r="AF327"/>
          <cell r="AG327"/>
          <cell r="AI327">
            <v>0</v>
          </cell>
          <cell r="AJ327" t="str">
            <v/>
          </cell>
        </row>
        <row r="328">
          <cell r="C328"/>
          <cell r="D328"/>
          <cell r="E328"/>
          <cell r="F328"/>
          <cell r="G328"/>
          <cell r="H328"/>
          <cell r="I328"/>
          <cell r="J328"/>
          <cell r="K328"/>
          <cell r="L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W328"/>
          <cell r="X328"/>
          <cell r="Y328"/>
          <cell r="Z328"/>
          <cell r="AA328"/>
          <cell r="AB328"/>
          <cell r="AC328"/>
          <cell r="AD328"/>
          <cell r="AE328"/>
          <cell r="AF328"/>
          <cell r="AG328"/>
          <cell r="AI328">
            <v>0</v>
          </cell>
          <cell r="AJ328" t="str">
            <v/>
          </cell>
        </row>
        <row r="329">
          <cell r="C329"/>
          <cell r="D329"/>
          <cell r="E329"/>
          <cell r="F329"/>
          <cell r="G329"/>
          <cell r="H329"/>
          <cell r="I329"/>
          <cell r="J329"/>
          <cell r="K329"/>
          <cell r="L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W329"/>
          <cell r="X329"/>
          <cell r="Y329"/>
          <cell r="Z329"/>
          <cell r="AA329"/>
          <cell r="AB329"/>
          <cell r="AC329"/>
          <cell r="AD329"/>
          <cell r="AE329"/>
          <cell r="AF329"/>
          <cell r="AG329"/>
          <cell r="AI329">
            <v>0</v>
          </cell>
          <cell r="AJ329" t="str">
            <v/>
          </cell>
        </row>
        <row r="330">
          <cell r="C330"/>
          <cell r="D330"/>
          <cell r="E330"/>
          <cell r="F330"/>
          <cell r="G330"/>
          <cell r="H330"/>
          <cell r="I330"/>
          <cell r="J330"/>
          <cell r="K330"/>
          <cell r="L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W330"/>
          <cell r="X330"/>
          <cell r="Y330"/>
          <cell r="Z330"/>
          <cell r="AA330"/>
          <cell r="AB330"/>
          <cell r="AC330"/>
          <cell r="AD330"/>
          <cell r="AE330"/>
          <cell r="AF330"/>
          <cell r="AG330"/>
          <cell r="AI330">
            <v>0</v>
          </cell>
          <cell r="AJ330" t="str">
            <v/>
          </cell>
        </row>
      </sheetData>
      <sheetData sheetId="2"/>
      <sheetData sheetId="3">
        <row r="6">
          <cell r="A6" t="str">
            <v>TEST</v>
          </cell>
          <cell r="B6" t="str">
            <v>TEST</v>
          </cell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I6">
            <v>0</v>
          </cell>
        </row>
        <row r="7">
          <cell r="A7" t="str">
            <v>F229265449</v>
          </cell>
          <cell r="B7" t="str">
            <v>王芷吟</v>
          </cell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>
            <v>1</v>
          </cell>
          <cell r="Y7">
            <v>1</v>
          </cell>
          <cell r="Z7">
            <v>1</v>
          </cell>
          <cell r="AA7">
            <v>1</v>
          </cell>
          <cell r="AB7"/>
          <cell r="AC7"/>
          <cell r="AD7"/>
          <cell r="AE7"/>
          <cell r="AF7"/>
          <cell r="AG7"/>
          <cell r="AI7">
            <v>4</v>
          </cell>
        </row>
        <row r="8">
          <cell r="A8" t="str">
            <v>F230768166</v>
          </cell>
          <cell r="B8" t="str">
            <v>梁家蕙</v>
          </cell>
          <cell r="C8">
            <v>1</v>
          </cell>
          <cell r="D8">
            <v>1</v>
          </cell>
          <cell r="E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>
            <v>1</v>
          </cell>
          <cell r="N8">
            <v>1</v>
          </cell>
          <cell r="O8">
            <v>1</v>
          </cell>
          <cell r="P8">
            <v>1</v>
          </cell>
          <cell r="Q8">
            <v>1</v>
          </cell>
          <cell r="R8">
            <v>1</v>
          </cell>
          <cell r="S8">
            <v>1</v>
          </cell>
          <cell r="T8">
            <v>1</v>
          </cell>
          <cell r="U8">
            <v>1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Z8">
            <v>1</v>
          </cell>
          <cell r="AA8">
            <v>1</v>
          </cell>
          <cell r="AB8">
            <v>1</v>
          </cell>
          <cell r="AC8">
            <v>1</v>
          </cell>
          <cell r="AD8">
            <v>1</v>
          </cell>
          <cell r="AE8"/>
          <cell r="AF8"/>
          <cell r="AG8"/>
          <cell r="AI8">
            <v>28</v>
          </cell>
        </row>
        <row r="9">
          <cell r="A9" t="str">
            <v>H225301348</v>
          </cell>
          <cell r="B9" t="str">
            <v>楊心寧</v>
          </cell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>
            <v>1</v>
          </cell>
          <cell r="Y9">
            <v>1</v>
          </cell>
          <cell r="Z9">
            <v>1</v>
          </cell>
          <cell r="AA9">
            <v>1</v>
          </cell>
          <cell r="AB9">
            <v>1</v>
          </cell>
          <cell r="AC9"/>
          <cell r="AD9"/>
          <cell r="AE9"/>
          <cell r="AF9"/>
          <cell r="AG9"/>
          <cell r="AI9">
            <v>5</v>
          </cell>
        </row>
        <row r="10">
          <cell r="A10" t="str">
            <v>H125739260</v>
          </cell>
          <cell r="B10" t="str">
            <v>趙宗威</v>
          </cell>
          <cell r="C10">
            <v>1</v>
          </cell>
          <cell r="D10">
            <v>1</v>
          </cell>
          <cell r="E10">
            <v>1</v>
          </cell>
          <cell r="F10">
            <v>1</v>
          </cell>
          <cell r="G10">
            <v>1</v>
          </cell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>
            <v>1</v>
          </cell>
          <cell r="V10">
            <v>1</v>
          </cell>
          <cell r="W10">
            <v>1</v>
          </cell>
          <cell r="X10">
            <v>1</v>
          </cell>
          <cell r="Y10">
            <v>1</v>
          </cell>
          <cell r="Z10">
            <v>1</v>
          </cell>
          <cell r="AA10">
            <v>1</v>
          </cell>
          <cell r="AB10">
            <v>1</v>
          </cell>
          <cell r="AC10"/>
          <cell r="AD10"/>
          <cell r="AE10"/>
          <cell r="AF10"/>
          <cell r="AG10"/>
          <cell r="AI10">
            <v>13</v>
          </cell>
        </row>
        <row r="11">
          <cell r="A11" t="str">
            <v>A224900760</v>
          </cell>
          <cell r="B11" t="str">
            <v>胡瑞瑾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>
            <v>1</v>
          </cell>
          <cell r="V11">
            <v>1</v>
          </cell>
          <cell r="W11">
            <v>1</v>
          </cell>
          <cell r="X11">
            <v>1</v>
          </cell>
          <cell r="Y11">
            <v>1</v>
          </cell>
          <cell r="Z11">
            <v>1</v>
          </cell>
          <cell r="AA11">
            <v>1</v>
          </cell>
          <cell r="AB11"/>
          <cell r="AC11"/>
          <cell r="AD11"/>
          <cell r="AE11"/>
          <cell r="AF11"/>
          <cell r="AG11"/>
          <cell r="AI11">
            <v>12</v>
          </cell>
        </row>
        <row r="12">
          <cell r="A12" t="str">
            <v>A227493217</v>
          </cell>
          <cell r="B12" t="str">
            <v>張菱彩</v>
          </cell>
          <cell r="C12">
            <v>1</v>
          </cell>
          <cell r="D12">
            <v>1</v>
          </cell>
          <cell r="E12">
            <v>1</v>
          </cell>
          <cell r="F12">
            <v>1</v>
          </cell>
          <cell r="G12">
            <v>1</v>
          </cell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>
            <v>1</v>
          </cell>
          <cell r="Y12">
            <v>1</v>
          </cell>
          <cell r="Z12">
            <v>1</v>
          </cell>
          <cell r="AA12">
            <v>1</v>
          </cell>
          <cell r="AB12">
            <v>1</v>
          </cell>
          <cell r="AC12"/>
          <cell r="AD12"/>
          <cell r="AE12"/>
          <cell r="AF12"/>
          <cell r="AG12"/>
          <cell r="AI12">
            <v>10</v>
          </cell>
        </row>
        <row r="13">
          <cell r="A13" t="str">
            <v>K223001990</v>
          </cell>
          <cell r="B13" t="str">
            <v>風佩慈</v>
          </cell>
          <cell r="C13">
            <v>1</v>
          </cell>
          <cell r="D13">
            <v>1</v>
          </cell>
          <cell r="E13">
            <v>1</v>
          </cell>
          <cell r="F13">
            <v>1</v>
          </cell>
          <cell r="G13">
            <v>1</v>
          </cell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>
            <v>1</v>
          </cell>
          <cell r="V13">
            <v>1</v>
          </cell>
          <cell r="W13">
            <v>1</v>
          </cell>
          <cell r="X13">
            <v>1</v>
          </cell>
          <cell r="Y13">
            <v>1</v>
          </cell>
          <cell r="Z13">
            <v>1</v>
          </cell>
          <cell r="AA13">
            <v>1</v>
          </cell>
          <cell r="AB13">
            <v>1</v>
          </cell>
          <cell r="AC13"/>
          <cell r="AD13"/>
          <cell r="AE13"/>
          <cell r="AF13"/>
          <cell r="AG13"/>
          <cell r="AI13">
            <v>13</v>
          </cell>
        </row>
        <row r="14">
          <cell r="A14" t="str">
            <v>K123196367</v>
          </cell>
          <cell r="B14" t="str">
            <v>蔡晨瀚</v>
          </cell>
          <cell r="C14">
            <v>1</v>
          </cell>
          <cell r="D14">
            <v>1</v>
          </cell>
          <cell r="E14">
            <v>1</v>
          </cell>
          <cell r="F14">
            <v>1</v>
          </cell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>
            <v>1</v>
          </cell>
          <cell r="Z14">
            <v>1</v>
          </cell>
          <cell r="AA14">
            <v>1</v>
          </cell>
          <cell r="AB14"/>
          <cell r="AC14"/>
          <cell r="AD14"/>
          <cell r="AE14"/>
          <cell r="AF14"/>
          <cell r="AG14"/>
          <cell r="AI14">
            <v>7</v>
          </cell>
        </row>
        <row r="15">
          <cell r="A15" t="str">
            <v>H225186083</v>
          </cell>
          <cell r="B15" t="str">
            <v>吳芷華</v>
          </cell>
          <cell r="C15"/>
          <cell r="D15"/>
          <cell r="E15">
            <v>1</v>
          </cell>
          <cell r="F15">
            <v>1</v>
          </cell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>
            <v>1</v>
          </cell>
          <cell r="AA15"/>
          <cell r="AB15"/>
          <cell r="AC15"/>
          <cell r="AD15"/>
          <cell r="AE15"/>
          <cell r="AF15"/>
          <cell r="AG15"/>
          <cell r="AI15">
            <v>3</v>
          </cell>
        </row>
        <row r="16">
          <cell r="A16" t="str">
            <v>O200507019</v>
          </cell>
          <cell r="B16" t="str">
            <v>楊念庭</v>
          </cell>
          <cell r="C16"/>
          <cell r="D16"/>
          <cell r="E16">
            <v>1</v>
          </cell>
          <cell r="F16">
            <v>1</v>
          </cell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>
            <v>1</v>
          </cell>
          <cell r="AA16"/>
          <cell r="AB16"/>
          <cell r="AC16"/>
          <cell r="AD16"/>
          <cell r="AE16"/>
          <cell r="AF16"/>
          <cell r="AG16"/>
          <cell r="AI16">
            <v>3</v>
          </cell>
        </row>
        <row r="17">
          <cell r="A17" t="str">
            <v>I200489426</v>
          </cell>
          <cell r="B17" t="str">
            <v>林沛淳</v>
          </cell>
          <cell r="C17"/>
          <cell r="D17"/>
          <cell r="E17">
            <v>1</v>
          </cell>
          <cell r="F17">
            <v>1</v>
          </cell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>
            <v>1</v>
          </cell>
          <cell r="AA17"/>
          <cell r="AB17"/>
          <cell r="AC17"/>
          <cell r="AD17"/>
          <cell r="AE17"/>
          <cell r="AF17"/>
          <cell r="AG17"/>
          <cell r="AI17">
            <v>3</v>
          </cell>
        </row>
        <row r="18">
          <cell r="A18" t="str">
            <v>J223004329</v>
          </cell>
          <cell r="B18" t="str">
            <v>范如葳</v>
          </cell>
          <cell r="C18">
            <v>1</v>
          </cell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>
            <v>1</v>
          </cell>
          <cell r="Y18"/>
          <cell r="Z18"/>
          <cell r="AA18"/>
          <cell r="AB18"/>
          <cell r="AC18"/>
          <cell r="AD18"/>
          <cell r="AE18"/>
          <cell r="AF18"/>
          <cell r="AG18"/>
          <cell r="AI18">
            <v>2</v>
          </cell>
        </row>
        <row r="19">
          <cell r="A19" t="str">
            <v>K223100372</v>
          </cell>
          <cell r="B19" t="str">
            <v>許晏芝</v>
          </cell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>
            <v>1</v>
          </cell>
          <cell r="Y19">
            <v>1</v>
          </cell>
          <cell r="Z19">
            <v>1</v>
          </cell>
          <cell r="AA19">
            <v>1</v>
          </cell>
          <cell r="AB19"/>
          <cell r="AC19"/>
          <cell r="AD19"/>
          <cell r="AE19"/>
          <cell r="AF19"/>
          <cell r="AG19"/>
          <cell r="AI19">
            <v>4</v>
          </cell>
        </row>
        <row r="20">
          <cell r="A20" t="str">
            <v>F230099504</v>
          </cell>
          <cell r="B20" t="str">
            <v>李依純</v>
          </cell>
          <cell r="C20">
            <v>1</v>
          </cell>
          <cell r="D20">
            <v>1</v>
          </cell>
          <cell r="E20">
            <v>1</v>
          </cell>
          <cell r="F20">
            <v>1</v>
          </cell>
          <cell r="G20">
            <v>1</v>
          </cell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I20">
            <v>5</v>
          </cell>
        </row>
        <row r="21">
          <cell r="A21" t="str">
            <v>H125451225</v>
          </cell>
          <cell r="B21" t="str">
            <v>楊証麟</v>
          </cell>
          <cell r="C21"/>
          <cell r="D21"/>
          <cell r="E21">
            <v>1</v>
          </cell>
          <cell r="F21">
            <v>1</v>
          </cell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I21">
            <v>2</v>
          </cell>
        </row>
        <row r="22">
          <cell r="A22" t="str">
            <v>A131379120</v>
          </cell>
          <cell r="B22" t="str">
            <v>王仁傑</v>
          </cell>
          <cell r="C22"/>
          <cell r="D22"/>
          <cell r="E22">
            <v>1</v>
          </cell>
          <cell r="F22">
            <v>1</v>
          </cell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I22">
            <v>2</v>
          </cell>
        </row>
        <row r="23">
          <cell r="A23" t="str">
            <v>F230072192</v>
          </cell>
          <cell r="B23" t="str">
            <v>許詩雅</v>
          </cell>
          <cell r="C23">
            <v>1</v>
          </cell>
          <cell r="D23">
            <v>1</v>
          </cell>
          <cell r="E23">
            <v>1</v>
          </cell>
          <cell r="F23">
            <v>1</v>
          </cell>
          <cell r="G23">
            <v>1</v>
          </cell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>
            <v>1</v>
          </cell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I23">
            <v>6</v>
          </cell>
        </row>
        <row r="24">
          <cell r="A24" t="str">
            <v>G222199694</v>
          </cell>
          <cell r="B24" t="str">
            <v>徐鈺婷</v>
          </cell>
          <cell r="C24">
            <v>1</v>
          </cell>
          <cell r="D24">
            <v>1</v>
          </cell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I24">
            <v>2</v>
          </cell>
        </row>
        <row r="25">
          <cell r="A25" t="str">
            <v>R224171263</v>
          </cell>
          <cell r="B25" t="str">
            <v>黃淑琴</v>
          </cell>
          <cell r="C25">
            <v>1</v>
          </cell>
          <cell r="D25">
            <v>1</v>
          </cell>
          <cell r="E25">
            <v>1</v>
          </cell>
          <cell r="F25">
            <v>1</v>
          </cell>
          <cell r="G25">
            <v>1</v>
          </cell>
          <cell r="H25">
            <v>1</v>
          </cell>
          <cell r="I25">
            <v>1</v>
          </cell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>
            <v>1</v>
          </cell>
          <cell r="V25">
            <v>1</v>
          </cell>
          <cell r="W25">
            <v>1</v>
          </cell>
          <cell r="X25">
            <v>1</v>
          </cell>
          <cell r="Y25">
            <v>1</v>
          </cell>
          <cell r="Z25">
            <v>1</v>
          </cell>
          <cell r="AA25">
            <v>1</v>
          </cell>
          <cell r="AB25">
            <v>1</v>
          </cell>
          <cell r="AC25"/>
          <cell r="AD25"/>
          <cell r="AE25"/>
          <cell r="AF25"/>
          <cell r="AG25"/>
          <cell r="AI25">
            <v>15</v>
          </cell>
        </row>
        <row r="26"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I26">
            <v>0</v>
          </cell>
        </row>
        <row r="27"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I27">
            <v>0</v>
          </cell>
        </row>
        <row r="28"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I28">
            <v>0</v>
          </cell>
        </row>
        <row r="29"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I29">
            <v>0</v>
          </cell>
        </row>
        <row r="30"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I30">
            <v>0</v>
          </cell>
        </row>
        <row r="31"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I31">
            <v>0</v>
          </cell>
        </row>
        <row r="32"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I32">
            <v>0</v>
          </cell>
        </row>
        <row r="33"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I33">
            <v>0</v>
          </cell>
        </row>
        <row r="34"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I34">
            <v>0</v>
          </cell>
        </row>
        <row r="35"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I35">
            <v>0</v>
          </cell>
        </row>
        <row r="36"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I36">
            <v>0</v>
          </cell>
        </row>
        <row r="37"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I37">
            <v>0</v>
          </cell>
        </row>
        <row r="38"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/>
          <cell r="AI38">
            <v>0</v>
          </cell>
        </row>
        <row r="39"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I39">
            <v>0</v>
          </cell>
        </row>
        <row r="40"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/>
          <cell r="AI40">
            <v>0</v>
          </cell>
        </row>
        <row r="41"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I41">
            <v>0</v>
          </cell>
        </row>
        <row r="42"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I42">
            <v>0</v>
          </cell>
        </row>
        <row r="43"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I43">
            <v>0</v>
          </cell>
        </row>
        <row r="44"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I44">
            <v>0</v>
          </cell>
        </row>
        <row r="45"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I45">
            <v>0</v>
          </cell>
        </row>
        <row r="46"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/>
          <cell r="AI46">
            <v>0</v>
          </cell>
        </row>
        <row r="47"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I47">
            <v>0</v>
          </cell>
        </row>
        <row r="48"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I48">
            <v>0</v>
          </cell>
        </row>
        <row r="49"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/>
          <cell r="AI49">
            <v>0</v>
          </cell>
        </row>
        <row r="50"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/>
          <cell r="AI50">
            <v>0</v>
          </cell>
        </row>
        <row r="51"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I51">
            <v>0</v>
          </cell>
        </row>
        <row r="52"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/>
          <cell r="AI52">
            <v>0</v>
          </cell>
        </row>
        <row r="53"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I53">
            <v>0</v>
          </cell>
        </row>
        <row r="54"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/>
          <cell r="AI54">
            <v>0</v>
          </cell>
        </row>
        <row r="55"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/>
          <cell r="AI55">
            <v>0</v>
          </cell>
        </row>
        <row r="56"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I56">
            <v>0</v>
          </cell>
        </row>
        <row r="57"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/>
          <cell r="AI57">
            <v>0</v>
          </cell>
        </row>
        <row r="58"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/>
          <cell r="AI58">
            <v>0</v>
          </cell>
        </row>
        <row r="59"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  <cell r="AG59"/>
          <cell r="AI59">
            <v>0</v>
          </cell>
        </row>
        <row r="60"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/>
          <cell r="AI60">
            <v>0</v>
          </cell>
        </row>
        <row r="61"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/>
          <cell r="AI61">
            <v>0</v>
          </cell>
        </row>
        <row r="62"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/>
          <cell r="AI62">
            <v>0</v>
          </cell>
        </row>
        <row r="63"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I63">
            <v>0</v>
          </cell>
        </row>
        <row r="64"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/>
          <cell r="AI64">
            <v>0</v>
          </cell>
        </row>
        <row r="65"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/>
          <cell r="AI65">
            <v>0</v>
          </cell>
        </row>
        <row r="66"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/>
          <cell r="AI66">
            <v>0</v>
          </cell>
        </row>
        <row r="67"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/>
          <cell r="AI67">
            <v>0</v>
          </cell>
        </row>
        <row r="68"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/>
          <cell r="AI68">
            <v>0</v>
          </cell>
        </row>
        <row r="69"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/>
          <cell r="AI69">
            <v>0</v>
          </cell>
        </row>
        <row r="70">
          <cell r="C70"/>
          <cell r="D70"/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/>
          <cell r="AI70">
            <v>0</v>
          </cell>
        </row>
        <row r="71">
          <cell r="C71"/>
          <cell r="D71"/>
          <cell r="E71"/>
          <cell r="F71"/>
          <cell r="G71"/>
          <cell r="H71"/>
          <cell r="I71"/>
          <cell r="J71"/>
          <cell r="K71"/>
          <cell r="L71"/>
          <cell r="M71"/>
          <cell r="N71"/>
          <cell r="O71"/>
          <cell r="P71"/>
          <cell r="Q71"/>
          <cell r="R71"/>
          <cell r="S71"/>
          <cell r="T71"/>
          <cell r="U71"/>
          <cell r="V71"/>
          <cell r="W71"/>
          <cell r="X71"/>
          <cell r="Y71"/>
          <cell r="Z71"/>
          <cell r="AA71"/>
          <cell r="AB71"/>
          <cell r="AC71"/>
          <cell r="AD71"/>
          <cell r="AE71"/>
          <cell r="AF71"/>
          <cell r="AG71"/>
          <cell r="AI71">
            <v>0</v>
          </cell>
        </row>
        <row r="72">
          <cell r="C72"/>
          <cell r="D72"/>
          <cell r="E72"/>
          <cell r="F72"/>
          <cell r="G72"/>
          <cell r="H72"/>
          <cell r="I72"/>
          <cell r="J72"/>
          <cell r="K72"/>
          <cell r="L72"/>
          <cell r="M72"/>
          <cell r="N72"/>
          <cell r="O72"/>
          <cell r="P72"/>
          <cell r="Q72"/>
          <cell r="R72"/>
          <cell r="S72"/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/>
          <cell r="AF72"/>
          <cell r="AG72"/>
          <cell r="AI72">
            <v>0</v>
          </cell>
        </row>
        <row r="73">
          <cell r="C73"/>
          <cell r="D73"/>
          <cell r="E73"/>
          <cell r="F73"/>
          <cell r="G73"/>
          <cell r="H73"/>
          <cell r="I73"/>
          <cell r="J73"/>
          <cell r="K73"/>
          <cell r="L73"/>
          <cell r="M73"/>
          <cell r="N73"/>
          <cell r="O73"/>
          <cell r="P73"/>
          <cell r="Q73"/>
          <cell r="R73"/>
          <cell r="S73"/>
          <cell r="T73"/>
          <cell r="U73"/>
          <cell r="V73"/>
          <cell r="W73"/>
          <cell r="X73"/>
          <cell r="Y73"/>
          <cell r="Z73"/>
          <cell r="AA73"/>
          <cell r="AB73"/>
          <cell r="AC73"/>
          <cell r="AD73"/>
          <cell r="AE73"/>
          <cell r="AF73"/>
          <cell r="AG73"/>
          <cell r="AI73">
            <v>0</v>
          </cell>
        </row>
        <row r="74">
          <cell r="C74"/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/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/>
          <cell r="AF74"/>
          <cell r="AG74"/>
          <cell r="AI74">
            <v>0</v>
          </cell>
        </row>
        <row r="75">
          <cell r="C75"/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/>
          <cell r="AF75"/>
          <cell r="AG75"/>
          <cell r="AI75">
            <v>0</v>
          </cell>
        </row>
        <row r="76">
          <cell r="C76"/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/>
          <cell r="Q76"/>
          <cell r="R76"/>
          <cell r="S76"/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D76"/>
          <cell r="AE76"/>
          <cell r="AF76"/>
          <cell r="AG76"/>
          <cell r="AI76">
            <v>0</v>
          </cell>
        </row>
        <row r="77">
          <cell r="C77"/>
          <cell r="D77"/>
          <cell r="E77"/>
          <cell r="F77"/>
          <cell r="G77"/>
          <cell r="H77"/>
          <cell r="I77"/>
          <cell r="J77"/>
          <cell r="K77"/>
          <cell r="L77"/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/>
          <cell r="AI77">
            <v>0</v>
          </cell>
        </row>
        <row r="78">
          <cell r="C78"/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/>
          <cell r="AG78"/>
          <cell r="AI78">
            <v>0</v>
          </cell>
        </row>
        <row r="79"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  <cell r="R79"/>
          <cell r="S79"/>
          <cell r="T79"/>
          <cell r="U79"/>
          <cell r="V79"/>
          <cell r="W79"/>
          <cell r="X79"/>
          <cell r="Y79"/>
          <cell r="Z79"/>
          <cell r="AA79"/>
          <cell r="AB79"/>
          <cell r="AC79"/>
          <cell r="AD79"/>
          <cell r="AE79"/>
          <cell r="AF79"/>
          <cell r="AG79"/>
          <cell r="AI79">
            <v>0</v>
          </cell>
        </row>
        <row r="80"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/>
          <cell r="U80"/>
          <cell r="V80"/>
          <cell r="W80"/>
          <cell r="X80"/>
          <cell r="Y80"/>
          <cell r="Z80"/>
          <cell r="AA80"/>
          <cell r="AB80"/>
          <cell r="AC80"/>
          <cell r="AD80"/>
          <cell r="AE80"/>
          <cell r="AF80"/>
          <cell r="AG80"/>
          <cell r="AI80">
            <v>0</v>
          </cell>
        </row>
        <row r="81"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  <cell r="Q81"/>
          <cell r="R81"/>
          <cell r="S81"/>
          <cell r="T81"/>
          <cell r="U81"/>
          <cell r="V81"/>
          <cell r="W81"/>
          <cell r="X81"/>
          <cell r="Y81"/>
          <cell r="Z81"/>
          <cell r="AA81"/>
          <cell r="AB81"/>
          <cell r="AC81"/>
          <cell r="AD81"/>
          <cell r="AE81"/>
          <cell r="AF81"/>
          <cell r="AG81"/>
          <cell r="AI81">
            <v>0</v>
          </cell>
        </row>
        <row r="82"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/>
          <cell r="R82"/>
          <cell r="S82"/>
          <cell r="T82"/>
          <cell r="U82"/>
          <cell r="V82"/>
          <cell r="W82"/>
          <cell r="X82"/>
          <cell r="Y82"/>
          <cell r="Z82"/>
          <cell r="AA82"/>
          <cell r="AB82"/>
          <cell r="AC82"/>
          <cell r="AD82"/>
          <cell r="AE82"/>
          <cell r="AF82"/>
          <cell r="AG82"/>
          <cell r="AI82">
            <v>0</v>
          </cell>
        </row>
        <row r="83"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/>
          <cell r="R83"/>
          <cell r="S83"/>
          <cell r="T83"/>
          <cell r="U83"/>
          <cell r="V83"/>
          <cell r="W83"/>
          <cell r="X83"/>
          <cell r="Y83"/>
          <cell r="Z83"/>
          <cell r="AA83"/>
          <cell r="AB83"/>
          <cell r="AC83"/>
          <cell r="AD83"/>
          <cell r="AE83"/>
          <cell r="AF83"/>
          <cell r="AG83"/>
          <cell r="AI83">
            <v>0</v>
          </cell>
        </row>
        <row r="84"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/>
          <cell r="Q84"/>
          <cell r="R84"/>
          <cell r="S84"/>
          <cell r="T84"/>
          <cell r="U84"/>
          <cell r="V84"/>
          <cell r="W84"/>
          <cell r="X84"/>
          <cell r="Y84"/>
          <cell r="Z84"/>
          <cell r="AA84"/>
          <cell r="AB84"/>
          <cell r="AC84"/>
          <cell r="AD84"/>
          <cell r="AE84"/>
          <cell r="AF84"/>
          <cell r="AG84"/>
          <cell r="AI84">
            <v>0</v>
          </cell>
        </row>
        <row r="85"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  <cell r="T85"/>
          <cell r="U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/>
          <cell r="AG85"/>
          <cell r="AI85">
            <v>0</v>
          </cell>
        </row>
        <row r="86"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/>
          <cell r="P86"/>
          <cell r="Q86"/>
          <cell r="R86"/>
          <cell r="S86"/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/>
          <cell r="AI86">
            <v>0</v>
          </cell>
        </row>
        <row r="87"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/>
          <cell r="S87"/>
          <cell r="T87"/>
          <cell r="U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/>
          <cell r="AI87">
            <v>0</v>
          </cell>
        </row>
        <row r="88"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/>
          <cell r="AG88"/>
          <cell r="AI88">
            <v>0</v>
          </cell>
        </row>
        <row r="89">
          <cell r="C89"/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/>
          <cell r="R89"/>
          <cell r="S89"/>
          <cell r="T89"/>
          <cell r="U89"/>
          <cell r="V89"/>
          <cell r="W89"/>
          <cell r="X89"/>
          <cell r="Y89"/>
          <cell r="Z89"/>
          <cell r="AA89"/>
          <cell r="AB89"/>
          <cell r="AC89"/>
          <cell r="AD89"/>
          <cell r="AE89"/>
          <cell r="AF89"/>
          <cell r="AG89"/>
          <cell r="AI89">
            <v>0</v>
          </cell>
        </row>
        <row r="90">
          <cell r="C90"/>
          <cell r="D90"/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/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/>
          <cell r="AF90"/>
          <cell r="AG90"/>
          <cell r="AI90">
            <v>0</v>
          </cell>
        </row>
        <row r="91"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/>
          <cell r="AG91"/>
          <cell r="AI91">
            <v>0</v>
          </cell>
        </row>
        <row r="92">
          <cell r="C92"/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/>
          <cell r="AF92"/>
          <cell r="AG92"/>
          <cell r="AI92">
            <v>0</v>
          </cell>
        </row>
        <row r="93">
          <cell r="C93"/>
          <cell r="D93"/>
          <cell r="E93"/>
          <cell r="F93"/>
          <cell r="G93"/>
          <cell r="H93"/>
          <cell r="I93"/>
          <cell r="J93"/>
          <cell r="K93"/>
          <cell r="L93"/>
          <cell r="M93"/>
          <cell r="N93"/>
          <cell r="O93"/>
          <cell r="P93"/>
          <cell r="Q93"/>
          <cell r="R93"/>
          <cell r="S93"/>
          <cell r="T93"/>
          <cell r="U93"/>
          <cell r="V93"/>
          <cell r="W93"/>
          <cell r="X93"/>
          <cell r="Y93"/>
          <cell r="Z93"/>
          <cell r="AA93"/>
          <cell r="AB93"/>
          <cell r="AC93"/>
          <cell r="AD93"/>
          <cell r="AE93"/>
          <cell r="AF93"/>
          <cell r="AG93"/>
          <cell r="AI93">
            <v>0</v>
          </cell>
        </row>
        <row r="94">
          <cell r="C94"/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/>
          <cell r="Q94"/>
          <cell r="R94"/>
          <cell r="S94"/>
          <cell r="T94"/>
          <cell r="U94"/>
          <cell r="V94"/>
          <cell r="W94"/>
          <cell r="X94"/>
          <cell r="Y94"/>
          <cell r="Z94"/>
          <cell r="AA94"/>
          <cell r="AB94"/>
          <cell r="AC94"/>
          <cell r="AD94"/>
          <cell r="AE94"/>
          <cell r="AF94"/>
          <cell r="AG94"/>
          <cell r="AI94">
            <v>0</v>
          </cell>
        </row>
        <row r="95"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/>
          <cell r="R95"/>
          <cell r="S95"/>
          <cell r="T95"/>
          <cell r="U95"/>
          <cell r="V95"/>
          <cell r="W95"/>
          <cell r="X95"/>
          <cell r="Y95"/>
          <cell r="Z95"/>
          <cell r="AA95"/>
          <cell r="AB95"/>
          <cell r="AC95"/>
          <cell r="AD95"/>
          <cell r="AE95"/>
          <cell r="AF95"/>
          <cell r="AG95"/>
          <cell r="AI95">
            <v>0</v>
          </cell>
        </row>
        <row r="96"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/>
          <cell r="AI96">
            <v>0</v>
          </cell>
        </row>
        <row r="97"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  <cell r="R97"/>
          <cell r="S97"/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/>
          <cell r="AF97"/>
          <cell r="AG97"/>
          <cell r="AI97">
            <v>0</v>
          </cell>
        </row>
        <row r="98"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/>
          <cell r="S98"/>
          <cell r="T98"/>
          <cell r="U98"/>
          <cell r="V98"/>
          <cell r="W98"/>
          <cell r="X98"/>
          <cell r="Y98"/>
          <cell r="Z98"/>
          <cell r="AA98"/>
          <cell r="AB98"/>
          <cell r="AC98"/>
          <cell r="AD98"/>
          <cell r="AE98"/>
          <cell r="AF98"/>
          <cell r="AG98"/>
          <cell r="AI98">
            <v>0</v>
          </cell>
        </row>
        <row r="99">
          <cell r="C99"/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/>
          <cell r="R99"/>
          <cell r="S99"/>
          <cell r="T99"/>
          <cell r="U99"/>
          <cell r="V99"/>
          <cell r="W99"/>
          <cell r="X99"/>
          <cell r="Y99"/>
          <cell r="Z99"/>
          <cell r="AA99"/>
          <cell r="AB99"/>
          <cell r="AC99"/>
          <cell r="AD99"/>
          <cell r="AE99"/>
          <cell r="AF99"/>
          <cell r="AG99"/>
          <cell r="AI99">
            <v>0</v>
          </cell>
        </row>
        <row r="100">
          <cell r="C100"/>
          <cell r="D100"/>
          <cell r="E100"/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  <cell r="Q100"/>
          <cell r="R100"/>
          <cell r="S100"/>
          <cell r="T100"/>
          <cell r="U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/>
          <cell r="AG100"/>
          <cell r="AI100">
            <v>0</v>
          </cell>
        </row>
        <row r="101"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/>
          <cell r="AF101"/>
          <cell r="AG101"/>
          <cell r="AI101">
            <v>0</v>
          </cell>
        </row>
        <row r="102"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/>
          <cell r="R102"/>
          <cell r="S102"/>
          <cell r="T102"/>
          <cell r="U102"/>
          <cell r="V102"/>
          <cell r="W102"/>
          <cell r="X102"/>
          <cell r="Y102"/>
          <cell r="Z102"/>
          <cell r="AA102"/>
          <cell r="AB102"/>
          <cell r="AC102"/>
          <cell r="AD102"/>
          <cell r="AE102"/>
          <cell r="AF102"/>
          <cell r="AG102"/>
          <cell r="AI102">
            <v>0</v>
          </cell>
        </row>
        <row r="103">
          <cell r="C103"/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  <cell r="Q103"/>
          <cell r="R103"/>
          <cell r="S103"/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/>
          <cell r="AF103"/>
          <cell r="AG103"/>
          <cell r="AI103">
            <v>0</v>
          </cell>
        </row>
        <row r="104"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/>
          <cell r="AF104"/>
          <cell r="AG104"/>
          <cell r="AI104">
            <v>0</v>
          </cell>
        </row>
        <row r="105"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/>
          <cell r="R105"/>
          <cell r="S105"/>
          <cell r="T105"/>
          <cell r="U105"/>
          <cell r="V105"/>
          <cell r="W105"/>
          <cell r="X105"/>
          <cell r="Y105"/>
          <cell r="Z105"/>
          <cell r="AA105"/>
          <cell r="AB105"/>
          <cell r="AC105"/>
          <cell r="AD105"/>
          <cell r="AE105"/>
          <cell r="AF105"/>
          <cell r="AG105"/>
          <cell r="AI105">
            <v>0</v>
          </cell>
        </row>
        <row r="106"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/>
          <cell r="R106"/>
          <cell r="S106"/>
          <cell r="T106"/>
          <cell r="U106"/>
          <cell r="V106"/>
          <cell r="W106"/>
          <cell r="X106"/>
          <cell r="Y106"/>
          <cell r="Z106"/>
          <cell r="AA106"/>
          <cell r="AB106"/>
          <cell r="AC106"/>
          <cell r="AD106"/>
          <cell r="AE106"/>
          <cell r="AF106"/>
          <cell r="AG106"/>
          <cell r="AI106">
            <v>0</v>
          </cell>
        </row>
        <row r="107"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/>
          <cell r="AF107"/>
          <cell r="AG107"/>
          <cell r="AI107">
            <v>0</v>
          </cell>
        </row>
        <row r="108"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/>
          <cell r="AF108"/>
          <cell r="AG108"/>
          <cell r="AI108">
            <v>0</v>
          </cell>
        </row>
        <row r="109"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/>
          <cell r="AA109"/>
          <cell r="AB109"/>
          <cell r="AC109"/>
          <cell r="AD109"/>
          <cell r="AE109"/>
          <cell r="AF109"/>
          <cell r="AG109"/>
          <cell r="AI109">
            <v>0</v>
          </cell>
        </row>
        <row r="110"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/>
          <cell r="AA110"/>
          <cell r="AB110"/>
          <cell r="AC110"/>
          <cell r="AD110"/>
          <cell r="AE110"/>
          <cell r="AF110"/>
          <cell r="AG110"/>
          <cell r="AI110">
            <v>0</v>
          </cell>
        </row>
        <row r="111">
          <cell r="C111"/>
          <cell r="D111"/>
          <cell r="E111"/>
          <cell r="F111"/>
          <cell r="G111"/>
          <cell r="H111"/>
          <cell r="I111"/>
          <cell r="J111"/>
          <cell r="K111"/>
          <cell r="L111"/>
          <cell r="M111"/>
          <cell r="N111"/>
          <cell r="O111"/>
          <cell r="P111"/>
          <cell r="Q111"/>
          <cell r="R111"/>
          <cell r="S111"/>
          <cell r="T111"/>
          <cell r="U111"/>
          <cell r="V111"/>
          <cell r="W111"/>
          <cell r="X111"/>
          <cell r="Y111"/>
          <cell r="Z111"/>
          <cell r="AA111"/>
          <cell r="AB111"/>
          <cell r="AC111"/>
          <cell r="AD111"/>
          <cell r="AE111"/>
          <cell r="AF111"/>
          <cell r="AG111"/>
          <cell r="AI111">
            <v>0</v>
          </cell>
        </row>
        <row r="112">
          <cell r="C112"/>
          <cell r="D112"/>
          <cell r="E112"/>
          <cell r="F112"/>
          <cell r="G112"/>
          <cell r="H112"/>
          <cell r="I112"/>
          <cell r="J112"/>
          <cell r="K112"/>
          <cell r="L112"/>
          <cell r="M112"/>
          <cell r="N112"/>
          <cell r="O112"/>
          <cell r="P112"/>
          <cell r="Q112"/>
          <cell r="R112"/>
          <cell r="S112"/>
          <cell r="T112"/>
          <cell r="U112"/>
          <cell r="V112"/>
          <cell r="W112"/>
          <cell r="X112"/>
          <cell r="Y112"/>
          <cell r="Z112"/>
          <cell r="AA112"/>
          <cell r="AB112"/>
          <cell r="AC112"/>
          <cell r="AD112"/>
          <cell r="AE112"/>
          <cell r="AF112"/>
          <cell r="AG112"/>
          <cell r="AI112">
            <v>0</v>
          </cell>
        </row>
        <row r="113">
          <cell r="C113"/>
          <cell r="D113"/>
          <cell r="E113"/>
          <cell r="F113"/>
          <cell r="G113"/>
          <cell r="H113"/>
          <cell r="I113"/>
          <cell r="J113"/>
          <cell r="K113"/>
          <cell r="L113"/>
          <cell r="M113"/>
          <cell r="N113"/>
          <cell r="O113"/>
          <cell r="P113"/>
          <cell r="Q113"/>
          <cell r="R113"/>
          <cell r="S113"/>
          <cell r="T113"/>
          <cell r="U113"/>
          <cell r="V113"/>
          <cell r="W113"/>
          <cell r="X113"/>
          <cell r="Y113"/>
          <cell r="Z113"/>
          <cell r="AA113"/>
          <cell r="AB113"/>
          <cell r="AC113"/>
          <cell r="AD113"/>
          <cell r="AE113"/>
          <cell r="AF113"/>
          <cell r="AG113"/>
          <cell r="AI113">
            <v>0</v>
          </cell>
        </row>
        <row r="114">
          <cell r="C114"/>
          <cell r="D114"/>
          <cell r="E114"/>
          <cell r="F114"/>
          <cell r="G114"/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/>
          <cell r="U114"/>
          <cell r="V114"/>
          <cell r="W114"/>
          <cell r="X114"/>
          <cell r="Y114"/>
          <cell r="Z114"/>
          <cell r="AA114"/>
          <cell r="AB114"/>
          <cell r="AC114"/>
          <cell r="AD114"/>
          <cell r="AE114"/>
          <cell r="AF114"/>
          <cell r="AG114"/>
          <cell r="AI114">
            <v>0</v>
          </cell>
        </row>
        <row r="115">
          <cell r="C115"/>
          <cell r="D115"/>
          <cell r="E115"/>
          <cell r="F115"/>
          <cell r="G115"/>
          <cell r="H115"/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/>
          <cell r="T115"/>
          <cell r="U115"/>
          <cell r="V115"/>
          <cell r="W115"/>
          <cell r="X115"/>
          <cell r="Y115"/>
          <cell r="Z115"/>
          <cell r="AA115"/>
          <cell r="AB115"/>
          <cell r="AC115"/>
          <cell r="AD115"/>
          <cell r="AE115"/>
          <cell r="AF115"/>
          <cell r="AG115"/>
          <cell r="AI115">
            <v>0</v>
          </cell>
        </row>
        <row r="116">
          <cell r="C116"/>
          <cell r="D116"/>
          <cell r="E116"/>
          <cell r="F116"/>
          <cell r="G116"/>
          <cell r="H116"/>
          <cell r="I116"/>
          <cell r="J116"/>
          <cell r="K116"/>
          <cell r="L116"/>
          <cell r="M116"/>
          <cell r="N116"/>
          <cell r="O116"/>
          <cell r="P116"/>
          <cell r="Q116"/>
          <cell r="R116"/>
          <cell r="S116"/>
          <cell r="T116"/>
          <cell r="U116"/>
          <cell r="V116"/>
          <cell r="W116"/>
          <cell r="X116"/>
          <cell r="Y116"/>
          <cell r="Z116"/>
          <cell r="AA116"/>
          <cell r="AB116"/>
          <cell r="AC116"/>
          <cell r="AD116"/>
          <cell r="AE116"/>
          <cell r="AF116"/>
          <cell r="AG116"/>
          <cell r="AI116">
            <v>0</v>
          </cell>
        </row>
        <row r="117">
          <cell r="C117"/>
          <cell r="D117"/>
          <cell r="E117"/>
          <cell r="F117"/>
          <cell r="G117"/>
          <cell r="H117"/>
          <cell r="I117"/>
          <cell r="J117"/>
          <cell r="K117"/>
          <cell r="L117"/>
          <cell r="M117"/>
          <cell r="N117"/>
          <cell r="O117"/>
          <cell r="P117"/>
          <cell r="Q117"/>
          <cell r="R117"/>
          <cell r="S117"/>
          <cell r="T117"/>
          <cell r="U117"/>
          <cell r="V117"/>
          <cell r="W117"/>
          <cell r="X117"/>
          <cell r="Y117"/>
          <cell r="Z117"/>
          <cell r="AA117"/>
          <cell r="AB117"/>
          <cell r="AC117"/>
          <cell r="AD117"/>
          <cell r="AE117"/>
          <cell r="AF117"/>
          <cell r="AG117"/>
          <cell r="AI117">
            <v>0</v>
          </cell>
        </row>
        <row r="118">
          <cell r="C118"/>
          <cell r="D118"/>
          <cell r="E118"/>
          <cell r="F118"/>
          <cell r="G118"/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/>
          <cell r="S118"/>
          <cell r="T118"/>
          <cell r="U118"/>
          <cell r="V118"/>
          <cell r="W118"/>
          <cell r="X118"/>
          <cell r="Y118"/>
          <cell r="Z118"/>
          <cell r="AA118"/>
          <cell r="AB118"/>
          <cell r="AC118"/>
          <cell r="AD118"/>
          <cell r="AE118"/>
          <cell r="AF118"/>
          <cell r="AG118"/>
          <cell r="AI118">
            <v>0</v>
          </cell>
        </row>
        <row r="119">
          <cell r="C119"/>
          <cell r="D119"/>
          <cell r="E119"/>
          <cell r="F119"/>
          <cell r="G119"/>
          <cell r="H119"/>
          <cell r="I119"/>
          <cell r="J119"/>
          <cell r="K119"/>
          <cell r="L119"/>
          <cell r="M119"/>
          <cell r="N119"/>
          <cell r="O119"/>
          <cell r="P119"/>
          <cell r="Q119"/>
          <cell r="R119"/>
          <cell r="S119"/>
          <cell r="T119"/>
          <cell r="U119"/>
          <cell r="V119"/>
          <cell r="W119"/>
          <cell r="X119"/>
          <cell r="Y119"/>
          <cell r="Z119"/>
          <cell r="AA119"/>
          <cell r="AB119"/>
          <cell r="AC119"/>
          <cell r="AD119"/>
          <cell r="AE119"/>
          <cell r="AF119"/>
          <cell r="AG119"/>
          <cell r="AI119">
            <v>0</v>
          </cell>
        </row>
        <row r="120">
          <cell r="C120"/>
          <cell r="D120"/>
          <cell r="E120"/>
          <cell r="F120"/>
          <cell r="G120"/>
          <cell r="H120"/>
          <cell r="I120"/>
          <cell r="J120"/>
          <cell r="K120"/>
          <cell r="L120"/>
          <cell r="M120"/>
          <cell r="N120"/>
          <cell r="O120"/>
          <cell r="P120"/>
          <cell r="Q120"/>
          <cell r="R120"/>
          <cell r="S120"/>
          <cell r="T120"/>
          <cell r="U120"/>
          <cell r="V120"/>
          <cell r="W120"/>
          <cell r="X120"/>
          <cell r="Y120"/>
          <cell r="Z120"/>
          <cell r="AA120"/>
          <cell r="AB120"/>
          <cell r="AC120"/>
          <cell r="AD120"/>
          <cell r="AE120"/>
          <cell r="AF120"/>
          <cell r="AG120"/>
          <cell r="AI120">
            <v>0</v>
          </cell>
        </row>
        <row r="121">
          <cell r="C121"/>
          <cell r="D121"/>
          <cell r="E121"/>
          <cell r="F121"/>
          <cell r="G121"/>
          <cell r="H121"/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  <cell r="T121"/>
          <cell r="U121"/>
          <cell r="V121"/>
          <cell r="W121"/>
          <cell r="X121"/>
          <cell r="Y121"/>
          <cell r="Z121"/>
          <cell r="AA121"/>
          <cell r="AB121"/>
          <cell r="AC121"/>
          <cell r="AD121"/>
          <cell r="AE121"/>
          <cell r="AF121"/>
          <cell r="AG121"/>
          <cell r="AI121">
            <v>0</v>
          </cell>
        </row>
        <row r="122">
          <cell r="C122"/>
          <cell r="D122"/>
          <cell r="E122"/>
          <cell r="F122"/>
          <cell r="G122"/>
          <cell r="H122"/>
          <cell r="I122"/>
          <cell r="J122"/>
          <cell r="K122"/>
          <cell r="L122"/>
          <cell r="M122"/>
          <cell r="N122"/>
          <cell r="O122"/>
          <cell r="P122"/>
          <cell r="Q122"/>
          <cell r="R122"/>
          <cell r="S122"/>
          <cell r="T122"/>
          <cell r="U122"/>
          <cell r="V122"/>
          <cell r="W122"/>
          <cell r="X122"/>
          <cell r="Y122"/>
          <cell r="Z122"/>
          <cell r="AA122"/>
          <cell r="AB122"/>
          <cell r="AC122"/>
          <cell r="AD122"/>
          <cell r="AE122"/>
          <cell r="AF122"/>
          <cell r="AG122"/>
          <cell r="AI122">
            <v>0</v>
          </cell>
        </row>
        <row r="123">
          <cell r="C123"/>
          <cell r="D123"/>
          <cell r="E123"/>
          <cell r="F123"/>
          <cell r="G123"/>
          <cell r="H123"/>
          <cell r="I123"/>
          <cell r="J123"/>
          <cell r="K123"/>
          <cell r="L123"/>
          <cell r="M123"/>
          <cell r="N123"/>
          <cell r="O123"/>
          <cell r="P123"/>
          <cell r="Q123"/>
          <cell r="R123"/>
          <cell r="S123"/>
          <cell r="T123"/>
          <cell r="U123"/>
          <cell r="V123"/>
          <cell r="W123"/>
          <cell r="X123"/>
          <cell r="Y123"/>
          <cell r="Z123"/>
          <cell r="AA123"/>
          <cell r="AB123"/>
          <cell r="AC123"/>
          <cell r="AD123"/>
          <cell r="AE123"/>
          <cell r="AF123"/>
          <cell r="AG123"/>
          <cell r="AI123">
            <v>0</v>
          </cell>
        </row>
        <row r="124">
          <cell r="C124"/>
          <cell r="D124"/>
          <cell r="E124"/>
          <cell r="F124"/>
          <cell r="G124"/>
          <cell r="H124"/>
          <cell r="I124"/>
          <cell r="J124"/>
          <cell r="K124"/>
          <cell r="L124"/>
          <cell r="M124"/>
          <cell r="N124"/>
          <cell r="O124"/>
          <cell r="P124"/>
          <cell r="Q124"/>
          <cell r="R124"/>
          <cell r="S124"/>
          <cell r="T124"/>
          <cell r="U124"/>
          <cell r="V124"/>
          <cell r="W124"/>
          <cell r="X124"/>
          <cell r="Y124"/>
          <cell r="Z124"/>
          <cell r="AA124"/>
          <cell r="AB124"/>
          <cell r="AC124"/>
          <cell r="AD124"/>
          <cell r="AE124"/>
          <cell r="AF124"/>
          <cell r="AG124"/>
          <cell r="AI124">
            <v>0</v>
          </cell>
        </row>
        <row r="125">
          <cell r="C125"/>
          <cell r="D125"/>
          <cell r="E125"/>
          <cell r="F125"/>
          <cell r="G125"/>
          <cell r="H125"/>
          <cell r="I125"/>
          <cell r="J125"/>
          <cell r="K125"/>
          <cell r="L125"/>
          <cell r="M125"/>
          <cell r="N125"/>
          <cell r="O125"/>
          <cell r="P125"/>
          <cell r="Q125"/>
          <cell r="R125"/>
          <cell r="S125"/>
          <cell r="T125"/>
          <cell r="U125"/>
          <cell r="V125"/>
          <cell r="W125"/>
          <cell r="X125"/>
          <cell r="Y125"/>
          <cell r="Z125"/>
          <cell r="AA125"/>
          <cell r="AB125"/>
          <cell r="AC125"/>
          <cell r="AD125"/>
          <cell r="AE125"/>
          <cell r="AF125"/>
          <cell r="AG125"/>
          <cell r="AI125">
            <v>0</v>
          </cell>
        </row>
        <row r="126">
          <cell r="C126"/>
          <cell r="D126"/>
          <cell r="E126"/>
          <cell r="F126"/>
          <cell r="G126"/>
          <cell r="H126"/>
          <cell r="I126"/>
          <cell r="J126"/>
          <cell r="K126"/>
          <cell r="L126"/>
          <cell r="M126"/>
          <cell r="N126"/>
          <cell r="O126"/>
          <cell r="P126"/>
          <cell r="Q126"/>
          <cell r="R126"/>
          <cell r="S126"/>
          <cell r="T126"/>
          <cell r="U126"/>
          <cell r="V126"/>
          <cell r="W126"/>
          <cell r="X126"/>
          <cell r="Y126"/>
          <cell r="Z126"/>
          <cell r="AA126"/>
          <cell r="AB126"/>
          <cell r="AC126"/>
          <cell r="AD126"/>
          <cell r="AE126"/>
          <cell r="AF126"/>
          <cell r="AG126"/>
          <cell r="AI126">
            <v>0</v>
          </cell>
        </row>
        <row r="127">
          <cell r="C127"/>
          <cell r="D127"/>
          <cell r="E127"/>
          <cell r="F127"/>
          <cell r="G127"/>
          <cell r="H127"/>
          <cell r="I127"/>
          <cell r="J127"/>
          <cell r="K127"/>
          <cell r="L127"/>
          <cell r="M127"/>
          <cell r="N127"/>
          <cell r="O127"/>
          <cell r="P127"/>
          <cell r="Q127"/>
          <cell r="R127"/>
          <cell r="S127"/>
          <cell r="T127"/>
          <cell r="U127"/>
          <cell r="V127"/>
          <cell r="W127"/>
          <cell r="X127"/>
          <cell r="Y127"/>
          <cell r="Z127"/>
          <cell r="AA127"/>
          <cell r="AB127"/>
          <cell r="AC127"/>
          <cell r="AD127"/>
          <cell r="AE127"/>
          <cell r="AF127"/>
          <cell r="AG127"/>
          <cell r="AI127">
            <v>0</v>
          </cell>
        </row>
        <row r="128">
          <cell r="C128"/>
          <cell r="D128"/>
          <cell r="E128"/>
          <cell r="F128"/>
          <cell r="G128"/>
          <cell r="H128"/>
          <cell r="I128"/>
          <cell r="J128"/>
          <cell r="K128"/>
          <cell r="L128"/>
          <cell r="M128"/>
          <cell r="N128"/>
          <cell r="O128"/>
          <cell r="P128"/>
          <cell r="Q128"/>
          <cell r="R128"/>
          <cell r="S128"/>
          <cell r="T128"/>
          <cell r="U128"/>
          <cell r="V128"/>
          <cell r="W128"/>
          <cell r="X128"/>
          <cell r="Y128"/>
          <cell r="Z128"/>
          <cell r="AA128"/>
          <cell r="AB128"/>
          <cell r="AC128"/>
          <cell r="AD128"/>
          <cell r="AE128"/>
          <cell r="AF128"/>
          <cell r="AG128"/>
          <cell r="AI128">
            <v>0</v>
          </cell>
        </row>
        <row r="129">
          <cell r="C129"/>
          <cell r="D129"/>
          <cell r="E129"/>
          <cell r="F129"/>
          <cell r="G129"/>
          <cell r="H129"/>
          <cell r="I129"/>
          <cell r="J129"/>
          <cell r="K129"/>
          <cell r="L129"/>
          <cell r="M129"/>
          <cell r="N129"/>
          <cell r="O129"/>
          <cell r="P129"/>
          <cell r="Q129"/>
          <cell r="R129"/>
          <cell r="S129"/>
          <cell r="T129"/>
          <cell r="U129"/>
          <cell r="V129"/>
          <cell r="W129"/>
          <cell r="X129"/>
          <cell r="Y129"/>
          <cell r="Z129"/>
          <cell r="AA129"/>
          <cell r="AB129"/>
          <cell r="AC129"/>
          <cell r="AD129"/>
          <cell r="AE129"/>
          <cell r="AF129"/>
          <cell r="AG129"/>
          <cell r="AI129">
            <v>0</v>
          </cell>
        </row>
        <row r="130">
          <cell r="C130"/>
          <cell r="D130"/>
          <cell r="E130"/>
          <cell r="F130"/>
          <cell r="G130"/>
          <cell r="H130"/>
          <cell r="I130"/>
          <cell r="J130"/>
          <cell r="K130"/>
          <cell r="L130"/>
          <cell r="M130"/>
          <cell r="N130"/>
          <cell r="O130"/>
          <cell r="P130"/>
          <cell r="Q130"/>
          <cell r="R130"/>
          <cell r="S130"/>
          <cell r="T130"/>
          <cell r="U130"/>
          <cell r="V130"/>
          <cell r="W130"/>
          <cell r="X130"/>
          <cell r="Y130"/>
          <cell r="Z130"/>
          <cell r="AA130"/>
          <cell r="AB130"/>
          <cell r="AC130"/>
          <cell r="AD130"/>
          <cell r="AE130"/>
          <cell r="AF130"/>
          <cell r="AG130"/>
          <cell r="AI130">
            <v>0</v>
          </cell>
        </row>
        <row r="131">
          <cell r="C131"/>
          <cell r="D131"/>
          <cell r="E131"/>
          <cell r="F131"/>
          <cell r="G131"/>
          <cell r="H131"/>
          <cell r="I131"/>
          <cell r="J131"/>
          <cell r="K131"/>
          <cell r="L131"/>
          <cell r="M131"/>
          <cell r="N131"/>
          <cell r="O131"/>
          <cell r="P131"/>
          <cell r="Q131"/>
          <cell r="R131"/>
          <cell r="S131"/>
          <cell r="T131"/>
          <cell r="U131"/>
          <cell r="V131"/>
          <cell r="W131"/>
          <cell r="X131"/>
          <cell r="Y131"/>
          <cell r="Z131"/>
          <cell r="AA131"/>
          <cell r="AB131"/>
          <cell r="AC131"/>
          <cell r="AD131"/>
          <cell r="AE131"/>
          <cell r="AF131"/>
          <cell r="AG131"/>
          <cell r="AI131">
            <v>0</v>
          </cell>
        </row>
        <row r="132">
          <cell r="C132"/>
          <cell r="D132"/>
          <cell r="E132"/>
          <cell r="F132"/>
          <cell r="G132"/>
          <cell r="H132"/>
          <cell r="I132"/>
          <cell r="J132"/>
          <cell r="K132"/>
          <cell r="L132"/>
          <cell r="M132"/>
          <cell r="N132"/>
          <cell r="O132"/>
          <cell r="P132"/>
          <cell r="Q132"/>
          <cell r="R132"/>
          <cell r="S132"/>
          <cell r="T132"/>
          <cell r="U132"/>
          <cell r="V132"/>
          <cell r="W132"/>
          <cell r="X132"/>
          <cell r="Y132"/>
          <cell r="Z132"/>
          <cell r="AA132"/>
          <cell r="AB132"/>
          <cell r="AC132"/>
          <cell r="AD132"/>
          <cell r="AE132"/>
          <cell r="AF132"/>
          <cell r="AG132"/>
          <cell r="AI132">
            <v>0</v>
          </cell>
        </row>
        <row r="133">
          <cell r="C133"/>
          <cell r="D133"/>
          <cell r="E133"/>
          <cell r="F133"/>
          <cell r="G133"/>
          <cell r="H133"/>
          <cell r="I133"/>
          <cell r="J133"/>
          <cell r="K133"/>
          <cell r="L133"/>
          <cell r="M133"/>
          <cell r="N133"/>
          <cell r="O133"/>
          <cell r="P133"/>
          <cell r="Q133"/>
          <cell r="R133"/>
          <cell r="S133"/>
          <cell r="T133"/>
          <cell r="U133"/>
          <cell r="V133"/>
          <cell r="W133"/>
          <cell r="X133"/>
          <cell r="Y133"/>
          <cell r="Z133"/>
          <cell r="AA133"/>
          <cell r="AB133"/>
          <cell r="AC133"/>
          <cell r="AD133"/>
          <cell r="AE133"/>
          <cell r="AF133"/>
          <cell r="AG133"/>
          <cell r="AI133">
            <v>0</v>
          </cell>
        </row>
        <row r="134">
          <cell r="C134"/>
          <cell r="D134"/>
          <cell r="E134"/>
          <cell r="F134"/>
          <cell r="G134"/>
          <cell r="H134"/>
          <cell r="I134"/>
          <cell r="J134"/>
          <cell r="K134"/>
          <cell r="L134"/>
          <cell r="M134"/>
          <cell r="N134"/>
          <cell r="O134"/>
          <cell r="P134"/>
          <cell r="Q134"/>
          <cell r="R134"/>
          <cell r="S134"/>
          <cell r="T134"/>
          <cell r="U134"/>
          <cell r="V134"/>
          <cell r="W134"/>
          <cell r="X134"/>
          <cell r="Y134"/>
          <cell r="Z134"/>
          <cell r="AA134"/>
          <cell r="AB134"/>
          <cell r="AC134"/>
          <cell r="AD134"/>
          <cell r="AE134"/>
          <cell r="AF134"/>
          <cell r="AG134"/>
          <cell r="AI134">
            <v>0</v>
          </cell>
        </row>
        <row r="135">
          <cell r="C135"/>
          <cell r="D135"/>
          <cell r="E135"/>
          <cell r="F135"/>
          <cell r="G135"/>
          <cell r="H135"/>
          <cell r="I135"/>
          <cell r="J135"/>
          <cell r="K135"/>
          <cell r="L135"/>
          <cell r="M135"/>
          <cell r="N135"/>
          <cell r="O135"/>
          <cell r="P135"/>
          <cell r="Q135"/>
          <cell r="R135"/>
          <cell r="S135"/>
          <cell r="T135"/>
          <cell r="U135"/>
          <cell r="V135"/>
          <cell r="W135"/>
          <cell r="X135"/>
          <cell r="Y135"/>
          <cell r="Z135"/>
          <cell r="AA135"/>
          <cell r="AB135"/>
          <cell r="AC135"/>
          <cell r="AD135"/>
          <cell r="AE135"/>
          <cell r="AF135"/>
          <cell r="AG135"/>
          <cell r="AI135">
            <v>0</v>
          </cell>
        </row>
        <row r="136">
          <cell r="C136"/>
          <cell r="D136"/>
          <cell r="E136"/>
          <cell r="F136"/>
          <cell r="G136"/>
          <cell r="H136"/>
          <cell r="I136"/>
          <cell r="J136"/>
          <cell r="K136"/>
          <cell r="L136"/>
          <cell r="M136"/>
          <cell r="N136"/>
          <cell r="O136"/>
          <cell r="P136"/>
          <cell r="Q136"/>
          <cell r="R136"/>
          <cell r="S136"/>
          <cell r="T136"/>
          <cell r="U136"/>
          <cell r="V136"/>
          <cell r="W136"/>
          <cell r="X136"/>
          <cell r="Y136"/>
          <cell r="Z136"/>
          <cell r="AA136"/>
          <cell r="AB136"/>
          <cell r="AC136"/>
          <cell r="AD136"/>
          <cell r="AE136"/>
          <cell r="AF136"/>
          <cell r="AG136"/>
          <cell r="AI136">
            <v>0</v>
          </cell>
        </row>
        <row r="137">
          <cell r="C137"/>
          <cell r="D137"/>
          <cell r="E137"/>
          <cell r="F137"/>
          <cell r="G137"/>
          <cell r="H137"/>
          <cell r="I137"/>
          <cell r="J137"/>
          <cell r="K137"/>
          <cell r="L137"/>
          <cell r="M137"/>
          <cell r="N137"/>
          <cell r="O137"/>
          <cell r="P137"/>
          <cell r="Q137"/>
          <cell r="R137"/>
          <cell r="S137"/>
          <cell r="T137"/>
          <cell r="U137"/>
          <cell r="V137"/>
          <cell r="W137"/>
          <cell r="X137"/>
          <cell r="Y137"/>
          <cell r="Z137"/>
          <cell r="AA137"/>
          <cell r="AB137"/>
          <cell r="AC137"/>
          <cell r="AD137"/>
          <cell r="AE137"/>
          <cell r="AF137"/>
          <cell r="AG137"/>
          <cell r="AI137">
            <v>0</v>
          </cell>
        </row>
        <row r="138">
          <cell r="C138"/>
          <cell r="D138"/>
          <cell r="E138"/>
          <cell r="F138"/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  <cell r="Q138"/>
          <cell r="R138"/>
          <cell r="S138"/>
          <cell r="T138"/>
          <cell r="U138"/>
          <cell r="V138"/>
          <cell r="W138"/>
          <cell r="X138"/>
          <cell r="Y138"/>
          <cell r="Z138"/>
          <cell r="AA138"/>
          <cell r="AB138"/>
          <cell r="AC138"/>
          <cell r="AD138"/>
          <cell r="AE138"/>
          <cell r="AF138"/>
          <cell r="AG138"/>
          <cell r="AI138">
            <v>0</v>
          </cell>
        </row>
        <row r="139">
          <cell r="C139"/>
          <cell r="D139"/>
          <cell r="E139"/>
          <cell r="F139"/>
          <cell r="G139"/>
          <cell r="H139"/>
          <cell r="I139"/>
          <cell r="J139"/>
          <cell r="K139"/>
          <cell r="L139"/>
          <cell r="M139"/>
          <cell r="N139"/>
          <cell r="O139"/>
          <cell r="P139"/>
          <cell r="Q139"/>
          <cell r="R139"/>
          <cell r="S139"/>
          <cell r="T139"/>
          <cell r="U139"/>
          <cell r="V139"/>
          <cell r="W139"/>
          <cell r="X139"/>
          <cell r="Y139"/>
          <cell r="Z139"/>
          <cell r="AA139"/>
          <cell r="AB139"/>
          <cell r="AC139"/>
          <cell r="AD139"/>
          <cell r="AE139"/>
          <cell r="AF139"/>
          <cell r="AG139"/>
          <cell r="AI139">
            <v>0</v>
          </cell>
        </row>
        <row r="140">
          <cell r="C140"/>
          <cell r="D140"/>
          <cell r="E140"/>
          <cell r="F140"/>
          <cell r="G140"/>
          <cell r="H140"/>
          <cell r="I140"/>
          <cell r="J140"/>
          <cell r="K140"/>
          <cell r="L140"/>
          <cell r="M140"/>
          <cell r="N140"/>
          <cell r="O140"/>
          <cell r="P140"/>
          <cell r="Q140"/>
          <cell r="R140"/>
          <cell r="S140"/>
          <cell r="T140"/>
          <cell r="U140"/>
          <cell r="V140"/>
          <cell r="W140"/>
          <cell r="X140"/>
          <cell r="Y140"/>
          <cell r="Z140"/>
          <cell r="AA140"/>
          <cell r="AB140"/>
          <cell r="AC140"/>
          <cell r="AD140"/>
          <cell r="AE140"/>
          <cell r="AF140"/>
          <cell r="AG140"/>
          <cell r="AI140">
            <v>0</v>
          </cell>
        </row>
        <row r="141">
          <cell r="C141"/>
          <cell r="D141"/>
          <cell r="E141"/>
          <cell r="F141"/>
          <cell r="G141"/>
          <cell r="H141"/>
          <cell r="I141"/>
          <cell r="J141"/>
          <cell r="K141"/>
          <cell r="L141"/>
          <cell r="M141"/>
          <cell r="N141"/>
          <cell r="O141"/>
          <cell r="P141"/>
          <cell r="Q141"/>
          <cell r="R141"/>
          <cell r="S141"/>
          <cell r="T141"/>
          <cell r="U141"/>
          <cell r="V141"/>
          <cell r="W141"/>
          <cell r="X141"/>
          <cell r="Y141"/>
          <cell r="Z141"/>
          <cell r="AA141"/>
          <cell r="AB141"/>
          <cell r="AC141"/>
          <cell r="AD141"/>
          <cell r="AE141"/>
          <cell r="AF141"/>
          <cell r="AG141"/>
          <cell r="AI141">
            <v>0</v>
          </cell>
        </row>
        <row r="142">
          <cell r="C142"/>
          <cell r="D142"/>
          <cell r="E142"/>
          <cell r="F142"/>
          <cell r="G142"/>
          <cell r="H142"/>
          <cell r="I142"/>
          <cell r="J142"/>
          <cell r="K142"/>
          <cell r="L142"/>
          <cell r="M142"/>
          <cell r="N142"/>
          <cell r="O142"/>
          <cell r="P142"/>
          <cell r="Q142"/>
          <cell r="R142"/>
          <cell r="S142"/>
          <cell r="T142"/>
          <cell r="U142"/>
          <cell r="V142"/>
          <cell r="W142"/>
          <cell r="X142"/>
          <cell r="Y142"/>
          <cell r="Z142"/>
          <cell r="AA142"/>
          <cell r="AB142"/>
          <cell r="AC142"/>
          <cell r="AD142"/>
          <cell r="AE142"/>
          <cell r="AF142"/>
          <cell r="AG142"/>
          <cell r="AI142">
            <v>0</v>
          </cell>
        </row>
        <row r="143">
          <cell r="C143"/>
          <cell r="D143"/>
          <cell r="E143"/>
          <cell r="F143"/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  <cell r="Q143"/>
          <cell r="R143"/>
          <cell r="S143"/>
          <cell r="T143"/>
          <cell r="U143"/>
          <cell r="V143"/>
          <cell r="W143"/>
          <cell r="X143"/>
          <cell r="Y143"/>
          <cell r="Z143"/>
          <cell r="AA143"/>
          <cell r="AB143"/>
          <cell r="AC143"/>
          <cell r="AD143"/>
          <cell r="AE143"/>
          <cell r="AF143"/>
          <cell r="AG143"/>
          <cell r="AI143">
            <v>0</v>
          </cell>
        </row>
        <row r="144">
          <cell r="C144"/>
          <cell r="D144"/>
          <cell r="E144"/>
          <cell r="F144"/>
          <cell r="G144"/>
          <cell r="H144"/>
          <cell r="I144"/>
          <cell r="J144"/>
          <cell r="K144"/>
          <cell r="L144"/>
          <cell r="M144"/>
          <cell r="N144"/>
          <cell r="O144"/>
          <cell r="P144"/>
          <cell r="Q144"/>
          <cell r="R144"/>
          <cell r="S144"/>
          <cell r="T144"/>
          <cell r="U144"/>
          <cell r="V144"/>
          <cell r="W144"/>
          <cell r="X144"/>
          <cell r="Y144"/>
          <cell r="Z144"/>
          <cell r="AA144"/>
          <cell r="AB144"/>
          <cell r="AC144"/>
          <cell r="AD144"/>
          <cell r="AE144"/>
          <cell r="AF144"/>
          <cell r="AG144"/>
          <cell r="AI144">
            <v>0</v>
          </cell>
        </row>
        <row r="145">
          <cell r="C145"/>
          <cell r="D145"/>
          <cell r="E145"/>
          <cell r="F145"/>
          <cell r="G145"/>
          <cell r="H145"/>
          <cell r="I145"/>
          <cell r="J145"/>
          <cell r="K145"/>
          <cell r="L145"/>
          <cell r="M145"/>
          <cell r="N145"/>
          <cell r="O145"/>
          <cell r="P145"/>
          <cell r="Q145"/>
          <cell r="R145"/>
          <cell r="S145"/>
          <cell r="T145"/>
          <cell r="U145"/>
          <cell r="V145"/>
          <cell r="W145"/>
          <cell r="X145"/>
          <cell r="Y145"/>
          <cell r="Z145"/>
          <cell r="AA145"/>
          <cell r="AB145"/>
          <cell r="AC145"/>
          <cell r="AD145"/>
          <cell r="AE145"/>
          <cell r="AF145"/>
          <cell r="AG145"/>
          <cell r="AI145">
            <v>0</v>
          </cell>
        </row>
        <row r="146">
          <cell r="C146"/>
          <cell r="D146"/>
          <cell r="E146"/>
          <cell r="F146"/>
          <cell r="G146"/>
          <cell r="H146"/>
          <cell r="I146"/>
          <cell r="J146"/>
          <cell r="K146"/>
          <cell r="L146"/>
          <cell r="M146"/>
          <cell r="N146"/>
          <cell r="O146"/>
          <cell r="P146"/>
          <cell r="Q146"/>
          <cell r="R146"/>
          <cell r="S146"/>
          <cell r="T146"/>
          <cell r="U146"/>
          <cell r="V146"/>
          <cell r="W146"/>
          <cell r="X146"/>
          <cell r="Y146"/>
          <cell r="Z146"/>
          <cell r="AA146"/>
          <cell r="AB146"/>
          <cell r="AC146"/>
          <cell r="AD146"/>
          <cell r="AE146"/>
          <cell r="AF146"/>
          <cell r="AG146"/>
          <cell r="AI146">
            <v>0</v>
          </cell>
        </row>
        <row r="147">
          <cell r="C147"/>
          <cell r="D147"/>
          <cell r="E147"/>
          <cell r="F147"/>
          <cell r="G147"/>
          <cell r="H147"/>
          <cell r="I147"/>
          <cell r="J147"/>
          <cell r="K147"/>
          <cell r="L147"/>
          <cell r="M147"/>
          <cell r="N147"/>
          <cell r="O147"/>
          <cell r="P147"/>
          <cell r="Q147"/>
          <cell r="R147"/>
          <cell r="S147"/>
          <cell r="T147"/>
          <cell r="U147"/>
          <cell r="V147"/>
          <cell r="W147"/>
          <cell r="X147"/>
          <cell r="Y147"/>
          <cell r="Z147"/>
          <cell r="AA147"/>
          <cell r="AB147"/>
          <cell r="AC147"/>
          <cell r="AD147"/>
          <cell r="AE147"/>
          <cell r="AF147"/>
          <cell r="AG147"/>
          <cell r="AI147">
            <v>0</v>
          </cell>
        </row>
        <row r="148">
          <cell r="C148"/>
          <cell r="D148"/>
          <cell r="E148"/>
          <cell r="F148"/>
          <cell r="G148"/>
          <cell r="H148"/>
          <cell r="I148"/>
          <cell r="J148"/>
          <cell r="K148"/>
          <cell r="L148"/>
          <cell r="M148"/>
          <cell r="N148"/>
          <cell r="O148"/>
          <cell r="P148"/>
          <cell r="Q148"/>
          <cell r="R148"/>
          <cell r="S148"/>
          <cell r="T148"/>
          <cell r="U148"/>
          <cell r="V148"/>
          <cell r="W148"/>
          <cell r="X148"/>
          <cell r="Y148"/>
          <cell r="Z148"/>
          <cell r="AA148"/>
          <cell r="AB148"/>
          <cell r="AC148"/>
          <cell r="AD148"/>
          <cell r="AE148"/>
          <cell r="AF148"/>
          <cell r="AG148"/>
          <cell r="AI148">
            <v>0</v>
          </cell>
        </row>
        <row r="149">
          <cell r="C149"/>
          <cell r="D149"/>
          <cell r="E149"/>
          <cell r="F149"/>
          <cell r="G149"/>
          <cell r="H149"/>
          <cell r="I149"/>
          <cell r="J149"/>
          <cell r="K149"/>
          <cell r="L149"/>
          <cell r="M149"/>
          <cell r="N149"/>
          <cell r="O149"/>
          <cell r="P149"/>
          <cell r="Q149"/>
          <cell r="R149"/>
          <cell r="S149"/>
          <cell r="T149"/>
          <cell r="U149"/>
          <cell r="V149"/>
          <cell r="W149"/>
          <cell r="X149"/>
          <cell r="Y149"/>
          <cell r="Z149"/>
          <cell r="AA149"/>
          <cell r="AB149"/>
          <cell r="AC149"/>
          <cell r="AD149"/>
          <cell r="AE149"/>
          <cell r="AF149"/>
          <cell r="AG149"/>
          <cell r="AI149">
            <v>0</v>
          </cell>
        </row>
        <row r="150">
          <cell r="C150"/>
          <cell r="D150"/>
          <cell r="E150"/>
          <cell r="F150"/>
          <cell r="G150"/>
          <cell r="H150"/>
          <cell r="I150"/>
          <cell r="J150"/>
          <cell r="K150"/>
          <cell r="L150"/>
          <cell r="M150"/>
          <cell r="N150"/>
          <cell r="O150"/>
          <cell r="P150"/>
          <cell r="Q150"/>
          <cell r="R150"/>
          <cell r="S150"/>
          <cell r="T150"/>
          <cell r="U150"/>
          <cell r="V150"/>
          <cell r="W150"/>
          <cell r="X150"/>
          <cell r="Y150"/>
          <cell r="Z150"/>
          <cell r="AA150"/>
          <cell r="AB150"/>
          <cell r="AC150"/>
          <cell r="AD150"/>
          <cell r="AE150"/>
          <cell r="AF150"/>
          <cell r="AG150"/>
          <cell r="AI150">
            <v>0</v>
          </cell>
        </row>
        <row r="151">
          <cell r="C151"/>
          <cell r="D151"/>
          <cell r="E151"/>
          <cell r="F151"/>
          <cell r="G151"/>
          <cell r="H151"/>
          <cell r="I151"/>
          <cell r="J151"/>
          <cell r="K151"/>
          <cell r="L151"/>
          <cell r="M151"/>
          <cell r="N151"/>
          <cell r="O151"/>
          <cell r="P151"/>
          <cell r="Q151"/>
          <cell r="R151"/>
          <cell r="S151"/>
          <cell r="T151"/>
          <cell r="U151"/>
          <cell r="V151"/>
          <cell r="W151"/>
          <cell r="X151"/>
          <cell r="Y151"/>
          <cell r="Z151"/>
          <cell r="AA151"/>
          <cell r="AB151"/>
          <cell r="AC151"/>
          <cell r="AD151"/>
          <cell r="AE151"/>
          <cell r="AF151"/>
          <cell r="AG151"/>
          <cell r="AI151">
            <v>0</v>
          </cell>
        </row>
        <row r="152">
          <cell r="C152"/>
          <cell r="D152"/>
          <cell r="E152"/>
          <cell r="F152"/>
          <cell r="G152"/>
          <cell r="H152"/>
          <cell r="I152"/>
          <cell r="J152"/>
          <cell r="K152"/>
          <cell r="L152"/>
          <cell r="M152"/>
          <cell r="N152"/>
          <cell r="O152"/>
          <cell r="P152"/>
          <cell r="Q152"/>
          <cell r="R152"/>
          <cell r="S152"/>
          <cell r="T152"/>
          <cell r="U152"/>
          <cell r="V152"/>
          <cell r="W152"/>
          <cell r="X152"/>
          <cell r="Y152"/>
          <cell r="Z152"/>
          <cell r="AA152"/>
          <cell r="AB152"/>
          <cell r="AC152"/>
          <cell r="AD152"/>
          <cell r="AE152"/>
          <cell r="AF152"/>
          <cell r="AG152"/>
          <cell r="AI152">
            <v>0</v>
          </cell>
        </row>
        <row r="153">
          <cell r="C153"/>
          <cell r="D153"/>
          <cell r="E153"/>
          <cell r="F153"/>
          <cell r="G153"/>
          <cell r="H153"/>
          <cell r="I153"/>
          <cell r="J153"/>
          <cell r="K153"/>
          <cell r="L153"/>
          <cell r="M153"/>
          <cell r="N153"/>
          <cell r="O153"/>
          <cell r="P153"/>
          <cell r="Q153"/>
          <cell r="R153"/>
          <cell r="S153"/>
          <cell r="T153"/>
          <cell r="U153"/>
          <cell r="V153"/>
          <cell r="W153"/>
          <cell r="X153"/>
          <cell r="Y153"/>
          <cell r="Z153"/>
          <cell r="AA153"/>
          <cell r="AB153"/>
          <cell r="AC153"/>
          <cell r="AD153"/>
          <cell r="AE153"/>
          <cell r="AF153"/>
          <cell r="AG153"/>
          <cell r="AI153">
            <v>0</v>
          </cell>
        </row>
        <row r="154">
          <cell r="C154"/>
          <cell r="D154"/>
          <cell r="E154"/>
          <cell r="F154"/>
          <cell r="G154"/>
          <cell r="H154"/>
          <cell r="I154"/>
          <cell r="J154"/>
          <cell r="K154"/>
          <cell r="L154"/>
          <cell r="M154"/>
          <cell r="N154"/>
          <cell r="O154"/>
          <cell r="P154"/>
          <cell r="Q154"/>
          <cell r="R154"/>
          <cell r="S154"/>
          <cell r="T154"/>
          <cell r="U154"/>
          <cell r="V154"/>
          <cell r="W154"/>
          <cell r="X154"/>
          <cell r="Y154"/>
          <cell r="Z154"/>
          <cell r="AA154"/>
          <cell r="AB154"/>
          <cell r="AC154"/>
          <cell r="AD154"/>
          <cell r="AE154"/>
          <cell r="AF154"/>
          <cell r="AG154"/>
          <cell r="AI154">
            <v>0</v>
          </cell>
        </row>
        <row r="155">
          <cell r="C155"/>
          <cell r="D155"/>
          <cell r="E155"/>
          <cell r="F155"/>
          <cell r="G155"/>
          <cell r="H155"/>
          <cell r="I155"/>
          <cell r="J155"/>
          <cell r="K155"/>
          <cell r="L155"/>
          <cell r="M155"/>
          <cell r="N155"/>
          <cell r="O155"/>
          <cell r="P155"/>
          <cell r="Q155"/>
          <cell r="R155"/>
          <cell r="S155"/>
          <cell r="T155"/>
          <cell r="U155"/>
          <cell r="V155"/>
          <cell r="W155"/>
          <cell r="X155"/>
          <cell r="Y155"/>
          <cell r="Z155"/>
          <cell r="AA155"/>
          <cell r="AB155"/>
          <cell r="AC155"/>
          <cell r="AD155"/>
          <cell r="AE155"/>
          <cell r="AF155"/>
          <cell r="AG155"/>
          <cell r="AI155">
            <v>0</v>
          </cell>
        </row>
        <row r="156">
          <cell r="C156"/>
          <cell r="D156"/>
          <cell r="E156"/>
          <cell r="F156"/>
          <cell r="G156"/>
          <cell r="H156"/>
          <cell r="I156"/>
          <cell r="J156"/>
          <cell r="K156"/>
          <cell r="L156"/>
          <cell r="M156"/>
          <cell r="N156"/>
          <cell r="O156"/>
          <cell r="P156"/>
          <cell r="Q156"/>
          <cell r="R156"/>
          <cell r="S156"/>
          <cell r="T156"/>
          <cell r="U156"/>
          <cell r="V156"/>
          <cell r="W156"/>
          <cell r="X156"/>
          <cell r="Y156"/>
          <cell r="Z156"/>
          <cell r="AA156"/>
          <cell r="AB156"/>
          <cell r="AC156"/>
          <cell r="AD156"/>
          <cell r="AE156"/>
          <cell r="AF156"/>
          <cell r="AG156"/>
          <cell r="AI156">
            <v>0</v>
          </cell>
        </row>
        <row r="157">
          <cell r="C157"/>
          <cell r="D157"/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/>
          <cell r="Q157"/>
          <cell r="R157"/>
          <cell r="S157"/>
          <cell r="T157"/>
          <cell r="U157"/>
          <cell r="V157"/>
          <cell r="W157"/>
          <cell r="X157"/>
          <cell r="Y157"/>
          <cell r="Z157"/>
          <cell r="AA157"/>
          <cell r="AB157"/>
          <cell r="AC157"/>
          <cell r="AD157"/>
          <cell r="AE157"/>
          <cell r="AF157"/>
          <cell r="AG157"/>
          <cell r="AI157">
            <v>0</v>
          </cell>
        </row>
        <row r="158">
          <cell r="C158"/>
          <cell r="D158"/>
          <cell r="E158"/>
          <cell r="F158"/>
          <cell r="G158"/>
          <cell r="H158"/>
          <cell r="I158"/>
          <cell r="J158"/>
          <cell r="K158"/>
          <cell r="L158"/>
          <cell r="M158"/>
          <cell r="N158"/>
          <cell r="O158"/>
          <cell r="P158"/>
          <cell r="Q158"/>
          <cell r="R158"/>
          <cell r="S158"/>
          <cell r="T158"/>
          <cell r="U158"/>
          <cell r="V158"/>
          <cell r="W158"/>
          <cell r="X158"/>
          <cell r="Y158"/>
          <cell r="Z158"/>
          <cell r="AA158"/>
          <cell r="AB158"/>
          <cell r="AC158"/>
          <cell r="AD158"/>
          <cell r="AE158"/>
          <cell r="AF158"/>
          <cell r="AG158"/>
          <cell r="AI158">
            <v>0</v>
          </cell>
        </row>
        <row r="159">
          <cell r="C159"/>
          <cell r="D159"/>
          <cell r="E159"/>
          <cell r="F159"/>
          <cell r="G159"/>
          <cell r="H159"/>
          <cell r="I159"/>
          <cell r="J159"/>
          <cell r="K159"/>
          <cell r="L159"/>
          <cell r="M159"/>
          <cell r="N159"/>
          <cell r="O159"/>
          <cell r="P159"/>
          <cell r="Q159"/>
          <cell r="R159"/>
          <cell r="S159"/>
          <cell r="T159"/>
          <cell r="U159"/>
          <cell r="V159"/>
          <cell r="W159"/>
          <cell r="X159"/>
          <cell r="Y159"/>
          <cell r="Z159"/>
          <cell r="AA159"/>
          <cell r="AB159"/>
          <cell r="AC159"/>
          <cell r="AD159"/>
          <cell r="AE159"/>
          <cell r="AF159"/>
          <cell r="AG159"/>
          <cell r="AI159">
            <v>0</v>
          </cell>
        </row>
        <row r="160">
          <cell r="C160"/>
          <cell r="D160"/>
          <cell r="E160"/>
          <cell r="F160"/>
          <cell r="G160"/>
          <cell r="H160"/>
          <cell r="I160"/>
          <cell r="J160"/>
          <cell r="K160"/>
          <cell r="L160"/>
          <cell r="M160"/>
          <cell r="N160"/>
          <cell r="O160"/>
          <cell r="P160"/>
          <cell r="Q160"/>
          <cell r="R160"/>
          <cell r="S160"/>
          <cell r="T160"/>
          <cell r="U160"/>
          <cell r="V160"/>
          <cell r="W160"/>
          <cell r="X160"/>
          <cell r="Y160"/>
          <cell r="Z160"/>
          <cell r="AA160"/>
          <cell r="AB160"/>
          <cell r="AC160"/>
          <cell r="AD160"/>
          <cell r="AE160"/>
          <cell r="AF160"/>
          <cell r="AG160"/>
          <cell r="AI160">
            <v>0</v>
          </cell>
        </row>
        <row r="161">
          <cell r="C161"/>
          <cell r="D161"/>
          <cell r="E161"/>
          <cell r="F161"/>
          <cell r="G161"/>
          <cell r="H161"/>
          <cell r="I161"/>
          <cell r="J161"/>
          <cell r="K161"/>
          <cell r="L161"/>
          <cell r="M161"/>
          <cell r="N161"/>
          <cell r="O161"/>
          <cell r="P161"/>
          <cell r="Q161"/>
          <cell r="R161"/>
          <cell r="S161"/>
          <cell r="T161"/>
          <cell r="U161"/>
          <cell r="V161"/>
          <cell r="W161"/>
          <cell r="X161"/>
          <cell r="Y161"/>
          <cell r="Z161"/>
          <cell r="AA161"/>
          <cell r="AB161"/>
          <cell r="AC161"/>
          <cell r="AD161"/>
          <cell r="AE161"/>
          <cell r="AF161"/>
          <cell r="AG161"/>
          <cell r="AI161">
            <v>0</v>
          </cell>
        </row>
        <row r="162">
          <cell r="C162"/>
          <cell r="D162"/>
          <cell r="E162"/>
          <cell r="F162"/>
          <cell r="G162"/>
          <cell r="H162"/>
          <cell r="I162"/>
          <cell r="J162"/>
          <cell r="K162"/>
          <cell r="L162"/>
          <cell r="M162"/>
          <cell r="N162"/>
          <cell r="O162"/>
          <cell r="P162"/>
          <cell r="Q162"/>
          <cell r="R162"/>
          <cell r="S162"/>
          <cell r="T162"/>
          <cell r="U162"/>
          <cell r="V162"/>
          <cell r="W162"/>
          <cell r="X162"/>
          <cell r="Y162"/>
          <cell r="Z162"/>
          <cell r="AA162"/>
          <cell r="AB162"/>
          <cell r="AC162"/>
          <cell r="AD162"/>
          <cell r="AE162"/>
          <cell r="AF162"/>
          <cell r="AG162"/>
          <cell r="AI162">
            <v>0</v>
          </cell>
        </row>
        <row r="163">
          <cell r="C163"/>
          <cell r="D163"/>
          <cell r="E163"/>
          <cell r="F163"/>
          <cell r="G163"/>
          <cell r="H163"/>
          <cell r="I163"/>
          <cell r="J163"/>
          <cell r="K163"/>
          <cell r="L163"/>
          <cell r="M163"/>
          <cell r="N163"/>
          <cell r="O163"/>
          <cell r="P163"/>
          <cell r="Q163"/>
          <cell r="R163"/>
          <cell r="S163"/>
          <cell r="T163"/>
          <cell r="U163"/>
          <cell r="V163"/>
          <cell r="W163"/>
          <cell r="X163"/>
          <cell r="Y163"/>
          <cell r="Z163"/>
          <cell r="AA163"/>
          <cell r="AB163"/>
          <cell r="AC163"/>
          <cell r="AD163"/>
          <cell r="AE163"/>
          <cell r="AF163"/>
          <cell r="AG163"/>
          <cell r="AI163">
            <v>0</v>
          </cell>
        </row>
        <row r="164">
          <cell r="C164"/>
          <cell r="D164"/>
          <cell r="E164"/>
          <cell r="F164"/>
          <cell r="G164"/>
          <cell r="H164"/>
          <cell r="I164"/>
          <cell r="J164"/>
          <cell r="K164"/>
          <cell r="L164"/>
          <cell r="M164"/>
          <cell r="N164"/>
          <cell r="O164"/>
          <cell r="P164"/>
          <cell r="Q164"/>
          <cell r="R164"/>
          <cell r="S164"/>
          <cell r="T164"/>
          <cell r="U164"/>
          <cell r="V164"/>
          <cell r="W164"/>
          <cell r="X164"/>
          <cell r="Y164"/>
          <cell r="Z164"/>
          <cell r="AA164"/>
          <cell r="AB164"/>
          <cell r="AC164"/>
          <cell r="AD164"/>
          <cell r="AE164"/>
          <cell r="AF164"/>
          <cell r="AG164"/>
          <cell r="AI164">
            <v>0</v>
          </cell>
        </row>
        <row r="165">
          <cell r="C165"/>
          <cell r="D165"/>
          <cell r="E165"/>
          <cell r="F165"/>
          <cell r="G165"/>
          <cell r="H165"/>
          <cell r="I165"/>
          <cell r="J165"/>
          <cell r="K165"/>
          <cell r="L165"/>
          <cell r="M165"/>
          <cell r="N165"/>
          <cell r="O165"/>
          <cell r="P165"/>
          <cell r="Q165"/>
          <cell r="R165"/>
          <cell r="S165"/>
          <cell r="T165"/>
          <cell r="U165"/>
          <cell r="V165"/>
          <cell r="W165"/>
          <cell r="X165"/>
          <cell r="Y165"/>
          <cell r="Z165"/>
          <cell r="AA165"/>
          <cell r="AB165"/>
          <cell r="AC165"/>
          <cell r="AD165"/>
          <cell r="AE165"/>
          <cell r="AF165"/>
          <cell r="AG165"/>
          <cell r="AI165">
            <v>0</v>
          </cell>
        </row>
        <row r="166">
          <cell r="C166"/>
          <cell r="D166"/>
          <cell r="E166"/>
          <cell r="F166"/>
          <cell r="G166"/>
          <cell r="H166"/>
          <cell r="I166"/>
          <cell r="J166"/>
          <cell r="K166"/>
          <cell r="L166"/>
          <cell r="M166"/>
          <cell r="N166"/>
          <cell r="O166"/>
          <cell r="P166"/>
          <cell r="Q166"/>
          <cell r="R166"/>
          <cell r="S166"/>
          <cell r="T166"/>
          <cell r="U166"/>
          <cell r="V166"/>
          <cell r="W166"/>
          <cell r="X166"/>
          <cell r="Y166"/>
          <cell r="Z166"/>
          <cell r="AA166"/>
          <cell r="AB166"/>
          <cell r="AC166"/>
          <cell r="AD166"/>
          <cell r="AE166"/>
          <cell r="AF166"/>
          <cell r="AG166"/>
          <cell r="AI166">
            <v>0</v>
          </cell>
        </row>
        <row r="167">
          <cell r="C167"/>
          <cell r="D167"/>
          <cell r="E167"/>
          <cell r="F167"/>
          <cell r="G167"/>
          <cell r="H167"/>
          <cell r="I167"/>
          <cell r="J167"/>
          <cell r="K167"/>
          <cell r="L167"/>
          <cell r="M167"/>
          <cell r="N167"/>
          <cell r="O167"/>
          <cell r="P167"/>
          <cell r="Q167"/>
          <cell r="R167"/>
          <cell r="S167"/>
          <cell r="T167"/>
          <cell r="U167"/>
          <cell r="V167"/>
          <cell r="W167"/>
          <cell r="X167"/>
          <cell r="Y167"/>
          <cell r="Z167"/>
          <cell r="AA167"/>
          <cell r="AB167"/>
          <cell r="AC167"/>
          <cell r="AD167"/>
          <cell r="AE167"/>
          <cell r="AF167"/>
          <cell r="AG167"/>
          <cell r="AI167">
            <v>0</v>
          </cell>
        </row>
        <row r="168">
          <cell r="C168"/>
          <cell r="D168"/>
          <cell r="E168"/>
          <cell r="F168"/>
          <cell r="G168"/>
          <cell r="H168"/>
          <cell r="I168"/>
          <cell r="J168"/>
          <cell r="K168"/>
          <cell r="L168"/>
          <cell r="M168"/>
          <cell r="N168"/>
          <cell r="O168"/>
          <cell r="P168"/>
          <cell r="Q168"/>
          <cell r="R168"/>
          <cell r="S168"/>
          <cell r="T168"/>
          <cell r="U168"/>
          <cell r="V168"/>
          <cell r="W168"/>
          <cell r="X168"/>
          <cell r="Y168"/>
          <cell r="Z168"/>
          <cell r="AA168"/>
          <cell r="AB168"/>
          <cell r="AC168"/>
          <cell r="AD168"/>
          <cell r="AE168"/>
          <cell r="AF168"/>
          <cell r="AG168"/>
          <cell r="AI168">
            <v>0</v>
          </cell>
        </row>
        <row r="169">
          <cell r="C169"/>
          <cell r="D169"/>
          <cell r="E169"/>
          <cell r="F169"/>
          <cell r="G169"/>
          <cell r="H169"/>
          <cell r="I169"/>
          <cell r="J169"/>
          <cell r="K169"/>
          <cell r="L169"/>
          <cell r="M169"/>
          <cell r="N169"/>
          <cell r="O169"/>
          <cell r="P169"/>
          <cell r="Q169"/>
          <cell r="R169"/>
          <cell r="S169"/>
          <cell r="T169"/>
          <cell r="U169"/>
          <cell r="V169"/>
          <cell r="W169"/>
          <cell r="X169"/>
          <cell r="Y169"/>
          <cell r="Z169"/>
          <cell r="AA169"/>
          <cell r="AB169"/>
          <cell r="AC169"/>
          <cell r="AD169"/>
          <cell r="AE169"/>
          <cell r="AF169"/>
          <cell r="AG169"/>
          <cell r="AI169">
            <v>0</v>
          </cell>
        </row>
        <row r="170">
          <cell r="C170"/>
          <cell r="D170"/>
          <cell r="E170"/>
          <cell r="F170"/>
          <cell r="G170"/>
          <cell r="H170"/>
          <cell r="I170"/>
          <cell r="J170"/>
          <cell r="K170"/>
          <cell r="L170"/>
          <cell r="M170"/>
          <cell r="N170"/>
          <cell r="O170"/>
          <cell r="P170"/>
          <cell r="Q170"/>
          <cell r="R170"/>
          <cell r="S170"/>
          <cell r="T170"/>
          <cell r="U170"/>
          <cell r="V170"/>
          <cell r="W170"/>
          <cell r="X170"/>
          <cell r="Y170"/>
          <cell r="Z170"/>
          <cell r="AA170"/>
          <cell r="AB170"/>
          <cell r="AC170"/>
          <cell r="AD170"/>
          <cell r="AE170"/>
          <cell r="AF170"/>
          <cell r="AG170"/>
          <cell r="AI170">
            <v>0</v>
          </cell>
        </row>
        <row r="171">
          <cell r="C171"/>
          <cell r="D171"/>
          <cell r="E171"/>
          <cell r="F171"/>
          <cell r="G171"/>
          <cell r="H171"/>
          <cell r="I171"/>
          <cell r="J171"/>
          <cell r="K171"/>
          <cell r="L171"/>
          <cell r="M171"/>
          <cell r="N171"/>
          <cell r="O171"/>
          <cell r="P171"/>
          <cell r="Q171"/>
          <cell r="R171"/>
          <cell r="S171"/>
          <cell r="T171"/>
          <cell r="U171"/>
          <cell r="V171"/>
          <cell r="W171"/>
          <cell r="X171"/>
          <cell r="Y171"/>
          <cell r="Z171"/>
          <cell r="AA171"/>
          <cell r="AB171"/>
          <cell r="AC171"/>
          <cell r="AD171"/>
          <cell r="AE171"/>
          <cell r="AF171"/>
          <cell r="AG171"/>
          <cell r="AI171">
            <v>0</v>
          </cell>
        </row>
        <row r="172">
          <cell r="C172"/>
          <cell r="D172"/>
          <cell r="E172"/>
          <cell r="F172"/>
          <cell r="G172"/>
          <cell r="H172"/>
          <cell r="I172"/>
          <cell r="J172"/>
          <cell r="K172"/>
          <cell r="L172"/>
          <cell r="M172"/>
          <cell r="N172"/>
          <cell r="O172"/>
          <cell r="P172"/>
          <cell r="Q172"/>
          <cell r="R172"/>
          <cell r="S172"/>
          <cell r="T172"/>
          <cell r="U172"/>
          <cell r="V172"/>
          <cell r="W172"/>
          <cell r="X172"/>
          <cell r="Y172"/>
          <cell r="Z172"/>
          <cell r="AA172"/>
          <cell r="AB172"/>
          <cell r="AC172"/>
          <cell r="AD172"/>
          <cell r="AE172"/>
          <cell r="AF172"/>
          <cell r="AG172"/>
          <cell r="AI172">
            <v>0</v>
          </cell>
        </row>
        <row r="173">
          <cell r="C173"/>
          <cell r="D173"/>
          <cell r="E173"/>
          <cell r="F173"/>
          <cell r="G173"/>
          <cell r="H173"/>
          <cell r="I173"/>
          <cell r="J173"/>
          <cell r="K173"/>
          <cell r="L173"/>
          <cell r="M173"/>
          <cell r="N173"/>
          <cell r="O173"/>
          <cell r="P173"/>
          <cell r="Q173"/>
          <cell r="R173"/>
          <cell r="S173"/>
          <cell r="T173"/>
          <cell r="U173"/>
          <cell r="V173"/>
          <cell r="W173"/>
          <cell r="X173"/>
          <cell r="Y173"/>
          <cell r="Z173"/>
          <cell r="AA173"/>
          <cell r="AB173"/>
          <cell r="AC173"/>
          <cell r="AD173"/>
          <cell r="AE173"/>
          <cell r="AF173"/>
          <cell r="AG173"/>
          <cell r="AI173">
            <v>0</v>
          </cell>
        </row>
        <row r="174">
          <cell r="C174"/>
          <cell r="D174"/>
          <cell r="E174"/>
          <cell r="F174"/>
          <cell r="G174"/>
          <cell r="H174"/>
          <cell r="I174"/>
          <cell r="J174"/>
          <cell r="K174"/>
          <cell r="L174"/>
          <cell r="M174"/>
          <cell r="N174"/>
          <cell r="O174"/>
          <cell r="P174"/>
          <cell r="Q174"/>
          <cell r="R174"/>
          <cell r="S174"/>
          <cell r="T174"/>
          <cell r="U174"/>
          <cell r="V174"/>
          <cell r="W174"/>
          <cell r="X174"/>
          <cell r="Y174"/>
          <cell r="Z174"/>
          <cell r="AA174"/>
          <cell r="AB174"/>
          <cell r="AC174"/>
          <cell r="AD174"/>
          <cell r="AE174"/>
          <cell r="AF174"/>
          <cell r="AG174"/>
          <cell r="AI174">
            <v>0</v>
          </cell>
        </row>
        <row r="175">
          <cell r="C175"/>
          <cell r="D175"/>
          <cell r="E175"/>
          <cell r="F175"/>
          <cell r="G175"/>
          <cell r="H175"/>
          <cell r="I175"/>
          <cell r="J175"/>
          <cell r="K175"/>
          <cell r="L175"/>
          <cell r="M175"/>
          <cell r="N175"/>
          <cell r="O175"/>
          <cell r="P175"/>
          <cell r="Q175"/>
          <cell r="R175"/>
          <cell r="S175"/>
          <cell r="T175"/>
          <cell r="U175"/>
          <cell r="V175"/>
          <cell r="W175"/>
          <cell r="X175"/>
          <cell r="Y175"/>
          <cell r="Z175"/>
          <cell r="AA175"/>
          <cell r="AB175"/>
          <cell r="AC175"/>
          <cell r="AD175"/>
          <cell r="AE175"/>
          <cell r="AF175"/>
          <cell r="AG175"/>
          <cell r="AI175">
            <v>0</v>
          </cell>
        </row>
        <row r="176">
          <cell r="C176"/>
          <cell r="D176"/>
          <cell r="E176"/>
          <cell r="F176"/>
          <cell r="G176"/>
          <cell r="H176"/>
          <cell r="I176"/>
          <cell r="J176"/>
          <cell r="K176"/>
          <cell r="L176"/>
          <cell r="M176"/>
          <cell r="N176"/>
          <cell r="O176"/>
          <cell r="P176"/>
          <cell r="Q176"/>
          <cell r="R176"/>
          <cell r="S176"/>
          <cell r="T176"/>
          <cell r="U176"/>
          <cell r="V176"/>
          <cell r="W176"/>
          <cell r="X176"/>
          <cell r="Y176"/>
          <cell r="Z176"/>
          <cell r="AA176"/>
          <cell r="AB176"/>
          <cell r="AC176"/>
          <cell r="AD176"/>
          <cell r="AE176"/>
          <cell r="AF176"/>
          <cell r="AG176"/>
          <cell r="AI176">
            <v>0</v>
          </cell>
        </row>
        <row r="177">
          <cell r="C177"/>
          <cell r="D177"/>
          <cell r="E177"/>
          <cell r="F177"/>
          <cell r="G177"/>
          <cell r="H177"/>
          <cell r="I177"/>
          <cell r="J177"/>
          <cell r="K177"/>
          <cell r="L177"/>
          <cell r="M177"/>
          <cell r="N177"/>
          <cell r="O177"/>
          <cell r="P177"/>
          <cell r="Q177"/>
          <cell r="R177"/>
          <cell r="S177"/>
          <cell r="T177"/>
          <cell r="U177"/>
          <cell r="V177"/>
          <cell r="W177"/>
          <cell r="X177"/>
          <cell r="Y177"/>
          <cell r="Z177"/>
          <cell r="AA177"/>
          <cell r="AB177"/>
          <cell r="AC177"/>
          <cell r="AD177"/>
          <cell r="AE177"/>
          <cell r="AF177"/>
          <cell r="AG177"/>
          <cell r="AI177">
            <v>0</v>
          </cell>
        </row>
        <row r="178">
          <cell r="C178"/>
          <cell r="D178"/>
          <cell r="E178"/>
          <cell r="F178"/>
          <cell r="G178"/>
          <cell r="H178"/>
          <cell r="I178"/>
          <cell r="J178"/>
          <cell r="K178"/>
          <cell r="L178"/>
          <cell r="M178"/>
          <cell r="N178"/>
          <cell r="O178"/>
          <cell r="P178"/>
          <cell r="Q178"/>
          <cell r="R178"/>
          <cell r="S178"/>
          <cell r="T178"/>
          <cell r="U178"/>
          <cell r="V178"/>
          <cell r="W178"/>
          <cell r="X178"/>
          <cell r="Y178"/>
          <cell r="Z178"/>
          <cell r="AA178"/>
          <cell r="AB178"/>
          <cell r="AC178"/>
          <cell r="AD178"/>
          <cell r="AE178"/>
          <cell r="AF178"/>
          <cell r="AG178"/>
          <cell r="AI178">
            <v>0</v>
          </cell>
        </row>
        <row r="179">
          <cell r="C179"/>
          <cell r="D179"/>
          <cell r="E179"/>
          <cell r="F179"/>
          <cell r="G179"/>
          <cell r="H179"/>
          <cell r="I179"/>
          <cell r="J179"/>
          <cell r="K179"/>
          <cell r="L179"/>
          <cell r="M179"/>
          <cell r="N179"/>
          <cell r="O179"/>
          <cell r="P179"/>
          <cell r="Q179"/>
          <cell r="R179"/>
          <cell r="S179"/>
          <cell r="T179"/>
          <cell r="U179"/>
          <cell r="V179"/>
          <cell r="W179"/>
          <cell r="X179"/>
          <cell r="Y179"/>
          <cell r="Z179"/>
          <cell r="AA179"/>
          <cell r="AB179"/>
          <cell r="AC179"/>
          <cell r="AD179"/>
          <cell r="AE179"/>
          <cell r="AF179"/>
          <cell r="AG179"/>
          <cell r="AI179">
            <v>0</v>
          </cell>
        </row>
        <row r="180">
          <cell r="C180"/>
          <cell r="D180"/>
          <cell r="E180"/>
          <cell r="F180"/>
          <cell r="G180"/>
          <cell r="H180"/>
          <cell r="I180"/>
          <cell r="J180"/>
          <cell r="K180"/>
          <cell r="L180"/>
          <cell r="M180"/>
          <cell r="N180"/>
          <cell r="O180"/>
          <cell r="P180"/>
          <cell r="Q180"/>
          <cell r="R180"/>
          <cell r="S180"/>
          <cell r="T180"/>
          <cell r="U180"/>
          <cell r="V180"/>
          <cell r="W180"/>
          <cell r="X180"/>
          <cell r="Y180"/>
          <cell r="Z180"/>
          <cell r="AA180"/>
          <cell r="AB180"/>
          <cell r="AC180"/>
          <cell r="AD180"/>
          <cell r="AE180"/>
          <cell r="AF180"/>
          <cell r="AG180"/>
          <cell r="AI180">
            <v>0</v>
          </cell>
        </row>
        <row r="181">
          <cell r="C181"/>
          <cell r="D181"/>
          <cell r="E181"/>
          <cell r="F181"/>
          <cell r="G181"/>
          <cell r="H181"/>
          <cell r="I181"/>
          <cell r="J181"/>
          <cell r="K181"/>
          <cell r="L181"/>
          <cell r="M181"/>
          <cell r="N181"/>
          <cell r="O181"/>
          <cell r="P181"/>
          <cell r="Q181"/>
          <cell r="R181"/>
          <cell r="S181"/>
          <cell r="T181"/>
          <cell r="U181"/>
          <cell r="V181"/>
          <cell r="W181"/>
          <cell r="X181"/>
          <cell r="Y181"/>
          <cell r="Z181"/>
          <cell r="AA181"/>
          <cell r="AB181"/>
          <cell r="AC181"/>
          <cell r="AD181"/>
          <cell r="AE181"/>
          <cell r="AF181"/>
          <cell r="AG181"/>
          <cell r="AI181">
            <v>0</v>
          </cell>
        </row>
        <row r="182">
          <cell r="C182"/>
          <cell r="D182"/>
          <cell r="E182"/>
          <cell r="F182"/>
          <cell r="G182"/>
          <cell r="H182"/>
          <cell r="I182"/>
          <cell r="J182"/>
          <cell r="K182"/>
          <cell r="L182"/>
          <cell r="M182"/>
          <cell r="N182"/>
          <cell r="O182"/>
          <cell r="P182"/>
          <cell r="Q182"/>
          <cell r="R182"/>
          <cell r="S182"/>
          <cell r="T182"/>
          <cell r="U182"/>
          <cell r="V182"/>
          <cell r="W182"/>
          <cell r="X182"/>
          <cell r="Y182"/>
          <cell r="Z182"/>
          <cell r="AA182"/>
          <cell r="AB182"/>
          <cell r="AC182"/>
          <cell r="AD182"/>
          <cell r="AE182"/>
          <cell r="AF182"/>
          <cell r="AG182"/>
          <cell r="AI182">
            <v>0</v>
          </cell>
        </row>
        <row r="183">
          <cell r="C183"/>
          <cell r="D183"/>
          <cell r="E183"/>
          <cell r="F183"/>
          <cell r="G183"/>
          <cell r="H183"/>
          <cell r="I183"/>
          <cell r="J183"/>
          <cell r="K183"/>
          <cell r="L183"/>
          <cell r="M183"/>
          <cell r="N183"/>
          <cell r="O183"/>
          <cell r="P183"/>
          <cell r="Q183"/>
          <cell r="R183"/>
          <cell r="S183"/>
          <cell r="T183"/>
          <cell r="U183"/>
          <cell r="V183"/>
          <cell r="W183"/>
          <cell r="X183"/>
          <cell r="Y183"/>
          <cell r="Z183"/>
          <cell r="AA183"/>
          <cell r="AB183"/>
          <cell r="AC183"/>
          <cell r="AD183"/>
          <cell r="AE183"/>
          <cell r="AF183"/>
          <cell r="AG183"/>
          <cell r="AI183">
            <v>0</v>
          </cell>
        </row>
        <row r="184">
          <cell r="C184"/>
          <cell r="D184"/>
          <cell r="E184"/>
          <cell r="F184"/>
          <cell r="G184"/>
          <cell r="H184"/>
          <cell r="I184"/>
          <cell r="J184"/>
          <cell r="K184"/>
          <cell r="L184"/>
          <cell r="M184"/>
          <cell r="N184"/>
          <cell r="O184"/>
          <cell r="P184"/>
          <cell r="Q184"/>
          <cell r="R184"/>
          <cell r="S184"/>
          <cell r="T184"/>
          <cell r="U184"/>
          <cell r="V184"/>
          <cell r="W184"/>
          <cell r="X184"/>
          <cell r="Y184"/>
          <cell r="Z184"/>
          <cell r="AA184"/>
          <cell r="AB184"/>
          <cell r="AC184"/>
          <cell r="AD184"/>
          <cell r="AE184"/>
          <cell r="AF184"/>
          <cell r="AG184"/>
          <cell r="AI184">
            <v>0</v>
          </cell>
        </row>
        <row r="185">
          <cell r="C185"/>
          <cell r="D185"/>
          <cell r="E185"/>
          <cell r="F185"/>
          <cell r="G185"/>
          <cell r="H185"/>
          <cell r="I185"/>
          <cell r="J185"/>
          <cell r="K185"/>
          <cell r="L185"/>
          <cell r="M185"/>
          <cell r="N185"/>
          <cell r="O185"/>
          <cell r="P185"/>
          <cell r="Q185"/>
          <cell r="R185"/>
          <cell r="S185"/>
          <cell r="T185"/>
          <cell r="U185"/>
          <cell r="V185"/>
          <cell r="W185"/>
          <cell r="X185"/>
          <cell r="Y185"/>
          <cell r="Z185"/>
          <cell r="AA185"/>
          <cell r="AB185"/>
          <cell r="AC185"/>
          <cell r="AD185"/>
          <cell r="AE185"/>
          <cell r="AF185"/>
          <cell r="AG185"/>
          <cell r="AI185">
            <v>0</v>
          </cell>
        </row>
        <row r="186">
          <cell r="C186"/>
          <cell r="D186"/>
          <cell r="E186"/>
          <cell r="F186"/>
          <cell r="G186"/>
          <cell r="H186"/>
          <cell r="I186"/>
          <cell r="J186"/>
          <cell r="K186"/>
          <cell r="L186"/>
          <cell r="M186"/>
          <cell r="N186"/>
          <cell r="O186"/>
          <cell r="P186"/>
          <cell r="Q186"/>
          <cell r="R186"/>
          <cell r="S186"/>
          <cell r="T186"/>
          <cell r="U186"/>
          <cell r="V186"/>
          <cell r="W186"/>
          <cell r="X186"/>
          <cell r="Y186"/>
          <cell r="Z186"/>
          <cell r="AA186"/>
          <cell r="AB186"/>
          <cell r="AC186"/>
          <cell r="AD186"/>
          <cell r="AE186"/>
          <cell r="AF186"/>
          <cell r="AG186"/>
          <cell r="AI186">
            <v>0</v>
          </cell>
        </row>
        <row r="187">
          <cell r="C187"/>
          <cell r="D187"/>
          <cell r="E187"/>
          <cell r="F187"/>
          <cell r="G187"/>
          <cell r="H187"/>
          <cell r="I187"/>
          <cell r="J187"/>
          <cell r="K187"/>
          <cell r="L187"/>
          <cell r="M187"/>
          <cell r="N187"/>
          <cell r="O187"/>
          <cell r="P187"/>
          <cell r="Q187"/>
          <cell r="R187"/>
          <cell r="S187"/>
          <cell r="T187"/>
          <cell r="U187"/>
          <cell r="V187"/>
          <cell r="W187"/>
          <cell r="X187"/>
          <cell r="Y187"/>
          <cell r="Z187"/>
          <cell r="AA187"/>
          <cell r="AB187"/>
          <cell r="AC187"/>
          <cell r="AD187"/>
          <cell r="AE187"/>
          <cell r="AF187"/>
          <cell r="AG187"/>
          <cell r="AI187">
            <v>0</v>
          </cell>
        </row>
        <row r="188">
          <cell r="C188"/>
          <cell r="D188"/>
          <cell r="E188"/>
          <cell r="F188"/>
          <cell r="G188"/>
          <cell r="H188"/>
          <cell r="I188"/>
          <cell r="J188"/>
          <cell r="K188"/>
          <cell r="L188"/>
          <cell r="M188"/>
          <cell r="N188"/>
          <cell r="O188"/>
          <cell r="P188"/>
          <cell r="Q188"/>
          <cell r="R188"/>
          <cell r="S188"/>
          <cell r="T188"/>
          <cell r="U188"/>
          <cell r="V188"/>
          <cell r="W188"/>
          <cell r="X188"/>
          <cell r="Y188"/>
          <cell r="Z188"/>
          <cell r="AA188"/>
          <cell r="AB188"/>
          <cell r="AC188"/>
          <cell r="AD188"/>
          <cell r="AE188"/>
          <cell r="AF188"/>
          <cell r="AG188"/>
          <cell r="AI188">
            <v>0</v>
          </cell>
        </row>
        <row r="189">
          <cell r="C189"/>
          <cell r="D189"/>
          <cell r="E189"/>
          <cell r="F189"/>
          <cell r="G189"/>
          <cell r="H189"/>
          <cell r="I189"/>
          <cell r="J189"/>
          <cell r="K189"/>
          <cell r="L189"/>
          <cell r="M189"/>
          <cell r="N189"/>
          <cell r="O189"/>
          <cell r="P189"/>
          <cell r="Q189"/>
          <cell r="R189"/>
          <cell r="S189"/>
          <cell r="T189"/>
          <cell r="U189"/>
          <cell r="V189"/>
          <cell r="W189"/>
          <cell r="X189"/>
          <cell r="Y189"/>
          <cell r="Z189"/>
          <cell r="AA189"/>
          <cell r="AB189"/>
          <cell r="AC189"/>
          <cell r="AD189"/>
          <cell r="AE189"/>
          <cell r="AF189"/>
          <cell r="AG189"/>
          <cell r="AI189">
            <v>0</v>
          </cell>
        </row>
        <row r="190">
          <cell r="C190"/>
          <cell r="D190"/>
          <cell r="E190"/>
          <cell r="F190"/>
          <cell r="G190"/>
          <cell r="H190"/>
          <cell r="I190"/>
          <cell r="J190"/>
          <cell r="K190"/>
          <cell r="L190"/>
          <cell r="M190"/>
          <cell r="N190"/>
          <cell r="O190"/>
          <cell r="P190"/>
          <cell r="Q190"/>
          <cell r="R190"/>
          <cell r="S190"/>
          <cell r="T190"/>
          <cell r="U190"/>
          <cell r="V190"/>
          <cell r="W190"/>
          <cell r="X190"/>
          <cell r="Y190"/>
          <cell r="Z190"/>
          <cell r="AA190"/>
          <cell r="AB190"/>
          <cell r="AC190"/>
          <cell r="AD190"/>
          <cell r="AE190"/>
          <cell r="AF190"/>
          <cell r="AG190"/>
          <cell r="AI190">
            <v>0</v>
          </cell>
        </row>
        <row r="191">
          <cell r="C191"/>
          <cell r="D191"/>
          <cell r="E191"/>
          <cell r="F191"/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  <cell r="Q191"/>
          <cell r="R191"/>
          <cell r="S191"/>
          <cell r="T191"/>
          <cell r="U191"/>
          <cell r="V191"/>
          <cell r="W191"/>
          <cell r="X191"/>
          <cell r="Y191"/>
          <cell r="Z191"/>
          <cell r="AA191"/>
          <cell r="AB191"/>
          <cell r="AC191"/>
          <cell r="AD191"/>
          <cell r="AE191"/>
          <cell r="AF191"/>
          <cell r="AG191"/>
          <cell r="AI191">
            <v>0</v>
          </cell>
        </row>
        <row r="192">
          <cell r="C192"/>
          <cell r="D192"/>
          <cell r="E192"/>
          <cell r="F192"/>
          <cell r="G192"/>
          <cell r="H192"/>
          <cell r="I192"/>
          <cell r="J192"/>
          <cell r="K192"/>
          <cell r="L192"/>
          <cell r="M192"/>
          <cell r="N192"/>
          <cell r="O192"/>
          <cell r="P192"/>
          <cell r="Q192"/>
          <cell r="R192"/>
          <cell r="S192"/>
          <cell r="T192"/>
          <cell r="U192"/>
          <cell r="V192"/>
          <cell r="W192"/>
          <cell r="X192"/>
          <cell r="Y192"/>
          <cell r="Z192"/>
          <cell r="AA192"/>
          <cell r="AB192"/>
          <cell r="AC192"/>
          <cell r="AD192"/>
          <cell r="AE192"/>
          <cell r="AF192"/>
          <cell r="AG192"/>
          <cell r="AI192">
            <v>0</v>
          </cell>
        </row>
        <row r="193">
          <cell r="C193"/>
          <cell r="D193"/>
          <cell r="E193"/>
          <cell r="F193"/>
          <cell r="G193"/>
          <cell r="H193"/>
          <cell r="I193"/>
          <cell r="J193"/>
          <cell r="K193"/>
          <cell r="L193"/>
          <cell r="M193"/>
          <cell r="N193"/>
          <cell r="O193"/>
          <cell r="P193"/>
          <cell r="Q193"/>
          <cell r="R193"/>
          <cell r="S193"/>
          <cell r="T193"/>
          <cell r="U193"/>
          <cell r="V193"/>
          <cell r="W193"/>
          <cell r="X193"/>
          <cell r="Y193"/>
          <cell r="Z193"/>
          <cell r="AA193"/>
          <cell r="AB193"/>
          <cell r="AC193"/>
          <cell r="AD193"/>
          <cell r="AE193"/>
          <cell r="AF193"/>
          <cell r="AG193"/>
          <cell r="AI193">
            <v>0</v>
          </cell>
        </row>
        <row r="194">
          <cell r="C194"/>
          <cell r="D194"/>
          <cell r="E194"/>
          <cell r="F194"/>
          <cell r="G194"/>
          <cell r="H194"/>
          <cell r="I194"/>
          <cell r="J194"/>
          <cell r="K194"/>
          <cell r="L194"/>
          <cell r="M194"/>
          <cell r="N194"/>
          <cell r="O194"/>
          <cell r="P194"/>
          <cell r="Q194"/>
          <cell r="R194"/>
          <cell r="S194"/>
          <cell r="T194"/>
          <cell r="U194"/>
          <cell r="V194"/>
          <cell r="W194"/>
          <cell r="X194"/>
          <cell r="Y194"/>
          <cell r="Z194"/>
          <cell r="AA194"/>
          <cell r="AB194"/>
          <cell r="AC194"/>
          <cell r="AD194"/>
          <cell r="AE194"/>
          <cell r="AF194"/>
          <cell r="AG194"/>
          <cell r="AI194">
            <v>0</v>
          </cell>
        </row>
        <row r="195">
          <cell r="C195"/>
          <cell r="D195"/>
          <cell r="E195"/>
          <cell r="F195"/>
          <cell r="G195"/>
          <cell r="H195"/>
          <cell r="I195"/>
          <cell r="J195"/>
          <cell r="K195"/>
          <cell r="L195"/>
          <cell r="M195"/>
          <cell r="N195"/>
          <cell r="O195"/>
          <cell r="P195"/>
          <cell r="Q195"/>
          <cell r="R195"/>
          <cell r="S195"/>
          <cell r="T195"/>
          <cell r="U195"/>
          <cell r="V195"/>
          <cell r="W195"/>
          <cell r="X195"/>
          <cell r="Y195"/>
          <cell r="Z195"/>
          <cell r="AA195"/>
          <cell r="AB195"/>
          <cell r="AC195"/>
          <cell r="AD195"/>
          <cell r="AE195"/>
          <cell r="AF195"/>
          <cell r="AG195"/>
          <cell r="AI195">
            <v>0</v>
          </cell>
        </row>
        <row r="196">
          <cell r="C196"/>
          <cell r="D196"/>
          <cell r="E196"/>
          <cell r="F196"/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/>
          <cell r="T196"/>
          <cell r="U196"/>
          <cell r="V196"/>
          <cell r="W196"/>
          <cell r="X196"/>
          <cell r="Y196"/>
          <cell r="Z196"/>
          <cell r="AA196"/>
          <cell r="AB196"/>
          <cell r="AC196"/>
          <cell r="AD196"/>
          <cell r="AE196"/>
          <cell r="AF196"/>
          <cell r="AG196"/>
          <cell r="AI196">
            <v>0</v>
          </cell>
        </row>
        <row r="197">
          <cell r="C197"/>
          <cell r="D197"/>
          <cell r="E197"/>
          <cell r="F197"/>
          <cell r="G197"/>
          <cell r="H197"/>
          <cell r="I197"/>
          <cell r="J197"/>
          <cell r="K197"/>
          <cell r="L197"/>
          <cell r="M197"/>
          <cell r="N197"/>
          <cell r="O197"/>
          <cell r="P197"/>
          <cell r="Q197"/>
          <cell r="R197"/>
          <cell r="S197"/>
          <cell r="T197"/>
          <cell r="U197"/>
          <cell r="V197"/>
          <cell r="W197"/>
          <cell r="X197"/>
          <cell r="Y197"/>
          <cell r="Z197"/>
          <cell r="AA197"/>
          <cell r="AB197"/>
          <cell r="AC197"/>
          <cell r="AD197"/>
          <cell r="AE197"/>
          <cell r="AF197"/>
          <cell r="AG197"/>
          <cell r="AI197">
            <v>0</v>
          </cell>
        </row>
        <row r="198">
          <cell r="C198"/>
          <cell r="D198"/>
          <cell r="E198"/>
          <cell r="F198"/>
          <cell r="G198"/>
          <cell r="H198"/>
          <cell r="I198"/>
          <cell r="J198"/>
          <cell r="K198"/>
          <cell r="L198"/>
          <cell r="M198"/>
          <cell r="N198"/>
          <cell r="O198"/>
          <cell r="P198"/>
          <cell r="Q198"/>
          <cell r="R198"/>
          <cell r="S198"/>
          <cell r="T198"/>
          <cell r="U198"/>
          <cell r="V198"/>
          <cell r="W198"/>
          <cell r="X198"/>
          <cell r="Y198"/>
          <cell r="Z198"/>
          <cell r="AA198"/>
          <cell r="AB198"/>
          <cell r="AC198"/>
          <cell r="AD198"/>
          <cell r="AE198"/>
          <cell r="AF198"/>
          <cell r="AG198"/>
          <cell r="AI198">
            <v>0</v>
          </cell>
        </row>
        <row r="199">
          <cell r="C199"/>
          <cell r="D199"/>
          <cell r="E199"/>
          <cell r="F199"/>
          <cell r="G199"/>
          <cell r="H199"/>
          <cell r="I199"/>
          <cell r="J199"/>
          <cell r="K199"/>
          <cell r="L199"/>
          <cell r="M199"/>
          <cell r="N199"/>
          <cell r="O199"/>
          <cell r="P199"/>
          <cell r="Q199"/>
          <cell r="R199"/>
          <cell r="S199"/>
          <cell r="T199"/>
          <cell r="U199"/>
          <cell r="V199"/>
          <cell r="W199"/>
          <cell r="X199"/>
          <cell r="Y199"/>
          <cell r="Z199"/>
          <cell r="AA199"/>
          <cell r="AB199"/>
          <cell r="AC199"/>
          <cell r="AD199"/>
          <cell r="AE199"/>
          <cell r="AF199"/>
          <cell r="AG199"/>
          <cell r="AI199">
            <v>0</v>
          </cell>
        </row>
        <row r="200">
          <cell r="C200"/>
          <cell r="D200"/>
          <cell r="E200"/>
          <cell r="F200"/>
          <cell r="G200"/>
          <cell r="H200"/>
          <cell r="I200"/>
          <cell r="J200"/>
          <cell r="K200"/>
          <cell r="L200"/>
          <cell r="M200"/>
          <cell r="N200"/>
          <cell r="O200"/>
          <cell r="P200"/>
          <cell r="Q200"/>
          <cell r="R200"/>
          <cell r="S200"/>
          <cell r="T200"/>
          <cell r="U200"/>
          <cell r="V200"/>
          <cell r="W200"/>
          <cell r="X200"/>
          <cell r="Y200"/>
          <cell r="Z200"/>
          <cell r="AA200"/>
          <cell r="AB200"/>
          <cell r="AC200"/>
          <cell r="AD200"/>
          <cell r="AE200"/>
          <cell r="AF200"/>
          <cell r="AG200"/>
          <cell r="AI200">
            <v>0</v>
          </cell>
        </row>
        <row r="201">
          <cell r="C201"/>
          <cell r="D201"/>
          <cell r="E201"/>
          <cell r="F201"/>
          <cell r="G201"/>
          <cell r="H201"/>
          <cell r="I201"/>
          <cell r="J201"/>
          <cell r="K201"/>
          <cell r="L201"/>
          <cell r="M201"/>
          <cell r="N201"/>
          <cell r="O201"/>
          <cell r="P201"/>
          <cell r="Q201"/>
          <cell r="R201"/>
          <cell r="S201"/>
          <cell r="T201"/>
          <cell r="U201"/>
          <cell r="V201"/>
          <cell r="W201"/>
          <cell r="X201"/>
          <cell r="Y201"/>
          <cell r="Z201"/>
          <cell r="AA201"/>
          <cell r="AB201"/>
          <cell r="AC201"/>
          <cell r="AD201"/>
          <cell r="AE201"/>
          <cell r="AF201"/>
          <cell r="AG201"/>
          <cell r="AI201">
            <v>0</v>
          </cell>
        </row>
        <row r="202">
          <cell r="C202"/>
          <cell r="D202"/>
          <cell r="E202"/>
          <cell r="F202"/>
          <cell r="G202"/>
          <cell r="H202"/>
          <cell r="I202"/>
          <cell r="J202"/>
          <cell r="K202"/>
          <cell r="L202"/>
          <cell r="M202"/>
          <cell r="N202"/>
          <cell r="O202"/>
          <cell r="P202"/>
          <cell r="Q202"/>
          <cell r="R202"/>
          <cell r="S202"/>
          <cell r="T202"/>
          <cell r="U202"/>
          <cell r="V202"/>
          <cell r="W202"/>
          <cell r="X202"/>
          <cell r="Y202"/>
          <cell r="Z202"/>
          <cell r="AA202"/>
          <cell r="AB202"/>
          <cell r="AC202"/>
          <cell r="AD202"/>
          <cell r="AE202"/>
          <cell r="AF202"/>
          <cell r="AG202"/>
          <cell r="AI202">
            <v>0</v>
          </cell>
        </row>
        <row r="203">
          <cell r="C203"/>
          <cell r="D203"/>
          <cell r="E203"/>
          <cell r="F203"/>
          <cell r="G203"/>
          <cell r="H203"/>
          <cell r="I203"/>
          <cell r="J203"/>
          <cell r="K203"/>
          <cell r="L203"/>
          <cell r="M203"/>
          <cell r="N203"/>
          <cell r="O203"/>
          <cell r="P203"/>
          <cell r="Q203"/>
          <cell r="R203"/>
          <cell r="S203"/>
          <cell r="T203"/>
          <cell r="U203"/>
          <cell r="V203"/>
          <cell r="W203"/>
          <cell r="X203"/>
          <cell r="Y203"/>
          <cell r="Z203"/>
          <cell r="AA203"/>
          <cell r="AB203"/>
          <cell r="AC203"/>
          <cell r="AD203"/>
          <cell r="AE203"/>
          <cell r="AF203"/>
          <cell r="AG203"/>
          <cell r="AI203">
            <v>0</v>
          </cell>
        </row>
        <row r="204">
          <cell r="C204"/>
          <cell r="D204"/>
          <cell r="E204"/>
          <cell r="F204"/>
          <cell r="G204"/>
          <cell r="H204"/>
          <cell r="I204"/>
          <cell r="J204"/>
          <cell r="K204"/>
          <cell r="L204"/>
          <cell r="M204"/>
          <cell r="N204"/>
          <cell r="O204"/>
          <cell r="P204"/>
          <cell r="Q204"/>
          <cell r="R204"/>
          <cell r="S204"/>
          <cell r="T204"/>
          <cell r="U204"/>
          <cell r="V204"/>
          <cell r="W204"/>
          <cell r="X204"/>
          <cell r="Y204"/>
          <cell r="Z204"/>
          <cell r="AA204"/>
          <cell r="AB204"/>
          <cell r="AC204"/>
          <cell r="AD204"/>
          <cell r="AE204"/>
          <cell r="AF204"/>
          <cell r="AG204"/>
          <cell r="AI204">
            <v>0</v>
          </cell>
        </row>
        <row r="205">
          <cell r="C205"/>
          <cell r="D205"/>
          <cell r="E205"/>
          <cell r="F205"/>
          <cell r="G205"/>
          <cell r="H205"/>
          <cell r="I205"/>
          <cell r="J205"/>
          <cell r="K205"/>
          <cell r="L205"/>
          <cell r="M205"/>
          <cell r="N205"/>
          <cell r="O205"/>
          <cell r="P205"/>
          <cell r="Q205"/>
          <cell r="R205"/>
          <cell r="S205"/>
          <cell r="T205"/>
          <cell r="U205"/>
          <cell r="V205"/>
          <cell r="W205"/>
          <cell r="X205"/>
          <cell r="Y205"/>
          <cell r="Z205"/>
          <cell r="AA205"/>
          <cell r="AB205"/>
          <cell r="AC205"/>
          <cell r="AD205"/>
          <cell r="AE205"/>
          <cell r="AF205"/>
          <cell r="AG205"/>
          <cell r="AI205">
            <v>0</v>
          </cell>
        </row>
        <row r="206">
          <cell r="C206"/>
          <cell r="D206"/>
          <cell r="E206"/>
          <cell r="F206"/>
          <cell r="G206"/>
          <cell r="H206"/>
          <cell r="I206"/>
          <cell r="J206"/>
          <cell r="K206"/>
          <cell r="L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W206"/>
          <cell r="X206"/>
          <cell r="Y206"/>
          <cell r="Z206"/>
          <cell r="AA206"/>
          <cell r="AB206"/>
          <cell r="AC206"/>
          <cell r="AD206"/>
          <cell r="AE206"/>
          <cell r="AF206"/>
          <cell r="AG206"/>
          <cell r="AI206">
            <v>0</v>
          </cell>
        </row>
        <row r="207">
          <cell r="C207"/>
          <cell r="D207"/>
          <cell r="E207"/>
          <cell r="F207"/>
          <cell r="G207"/>
          <cell r="H207"/>
          <cell r="I207"/>
          <cell r="J207"/>
          <cell r="K207"/>
          <cell r="L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W207"/>
          <cell r="X207"/>
          <cell r="Y207"/>
          <cell r="Z207"/>
          <cell r="AA207"/>
          <cell r="AB207"/>
          <cell r="AC207"/>
          <cell r="AD207"/>
          <cell r="AE207"/>
          <cell r="AF207"/>
          <cell r="AG207"/>
          <cell r="AI207">
            <v>0</v>
          </cell>
        </row>
        <row r="208">
          <cell r="C208"/>
          <cell r="D208"/>
          <cell r="E208"/>
          <cell r="F208"/>
          <cell r="G208"/>
          <cell r="H208"/>
          <cell r="I208"/>
          <cell r="J208"/>
          <cell r="K208"/>
          <cell r="L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W208"/>
          <cell r="X208"/>
          <cell r="Y208"/>
          <cell r="Z208"/>
          <cell r="AA208"/>
          <cell r="AB208"/>
          <cell r="AC208"/>
          <cell r="AD208"/>
          <cell r="AE208"/>
          <cell r="AF208"/>
          <cell r="AG208"/>
          <cell r="AI208">
            <v>0</v>
          </cell>
        </row>
        <row r="209">
          <cell r="C209"/>
          <cell r="D209"/>
          <cell r="E209"/>
          <cell r="F209"/>
          <cell r="G209"/>
          <cell r="H209"/>
          <cell r="I209"/>
          <cell r="J209"/>
          <cell r="K209"/>
          <cell r="L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W209"/>
          <cell r="X209"/>
          <cell r="Y209"/>
          <cell r="Z209"/>
          <cell r="AA209"/>
          <cell r="AB209"/>
          <cell r="AC209"/>
          <cell r="AD209"/>
          <cell r="AE209"/>
          <cell r="AF209"/>
          <cell r="AG209"/>
          <cell r="AI209">
            <v>0</v>
          </cell>
        </row>
        <row r="210">
          <cell r="C210"/>
          <cell r="D210"/>
          <cell r="E210"/>
          <cell r="F210"/>
          <cell r="G210"/>
          <cell r="H210"/>
          <cell r="I210"/>
          <cell r="J210"/>
          <cell r="K210"/>
          <cell r="L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W210"/>
          <cell r="X210"/>
          <cell r="Y210"/>
          <cell r="Z210"/>
          <cell r="AA210"/>
          <cell r="AB210"/>
          <cell r="AC210"/>
          <cell r="AD210"/>
          <cell r="AE210"/>
          <cell r="AF210"/>
          <cell r="AG210"/>
          <cell r="AI210">
            <v>0</v>
          </cell>
        </row>
        <row r="211">
          <cell r="C211"/>
          <cell r="D211"/>
          <cell r="E211"/>
          <cell r="F211"/>
          <cell r="G211"/>
          <cell r="H211"/>
          <cell r="I211"/>
          <cell r="J211"/>
          <cell r="K211"/>
          <cell r="L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W211"/>
          <cell r="X211"/>
          <cell r="Y211"/>
          <cell r="Z211"/>
          <cell r="AA211"/>
          <cell r="AB211"/>
          <cell r="AC211"/>
          <cell r="AD211"/>
          <cell r="AE211"/>
          <cell r="AF211"/>
          <cell r="AG211"/>
          <cell r="AI211">
            <v>0</v>
          </cell>
        </row>
        <row r="212">
          <cell r="C212"/>
          <cell r="D212"/>
          <cell r="E212"/>
          <cell r="F212"/>
          <cell r="G212"/>
          <cell r="H212"/>
          <cell r="I212"/>
          <cell r="J212"/>
          <cell r="K212"/>
          <cell r="L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W212"/>
          <cell r="X212"/>
          <cell r="Y212"/>
          <cell r="Z212"/>
          <cell r="AA212"/>
          <cell r="AB212"/>
          <cell r="AC212"/>
          <cell r="AD212"/>
          <cell r="AE212"/>
          <cell r="AF212"/>
          <cell r="AG212"/>
          <cell r="AI212">
            <v>0</v>
          </cell>
        </row>
        <row r="213">
          <cell r="C213"/>
          <cell r="D213"/>
          <cell r="E213"/>
          <cell r="F213"/>
          <cell r="G213"/>
          <cell r="H213"/>
          <cell r="I213"/>
          <cell r="J213"/>
          <cell r="K213"/>
          <cell r="L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W213"/>
          <cell r="X213"/>
          <cell r="Y213"/>
          <cell r="Z213"/>
          <cell r="AA213"/>
          <cell r="AB213"/>
          <cell r="AC213"/>
          <cell r="AD213"/>
          <cell r="AE213"/>
          <cell r="AF213"/>
          <cell r="AG213"/>
          <cell r="AI213">
            <v>0</v>
          </cell>
        </row>
        <row r="214">
          <cell r="C214"/>
          <cell r="D214"/>
          <cell r="E214"/>
          <cell r="F214"/>
          <cell r="G214"/>
          <cell r="H214"/>
          <cell r="I214"/>
          <cell r="J214"/>
          <cell r="K214"/>
          <cell r="L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W214"/>
          <cell r="X214"/>
          <cell r="Y214"/>
          <cell r="Z214"/>
          <cell r="AA214"/>
          <cell r="AB214"/>
          <cell r="AC214"/>
          <cell r="AD214"/>
          <cell r="AE214"/>
          <cell r="AF214"/>
          <cell r="AG214"/>
          <cell r="AI214">
            <v>0</v>
          </cell>
        </row>
        <row r="215">
          <cell r="C215"/>
          <cell r="D215"/>
          <cell r="E215"/>
          <cell r="F215"/>
          <cell r="G215"/>
          <cell r="H215"/>
          <cell r="I215"/>
          <cell r="J215"/>
          <cell r="K215"/>
          <cell r="L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W215"/>
          <cell r="X215"/>
          <cell r="Y215"/>
          <cell r="Z215"/>
          <cell r="AA215"/>
          <cell r="AB215"/>
          <cell r="AC215"/>
          <cell r="AD215"/>
          <cell r="AE215"/>
          <cell r="AF215"/>
          <cell r="AG215"/>
          <cell r="AI215">
            <v>0</v>
          </cell>
        </row>
        <row r="216">
          <cell r="C216"/>
          <cell r="D216"/>
          <cell r="E216"/>
          <cell r="F216"/>
          <cell r="G216"/>
          <cell r="H216"/>
          <cell r="I216"/>
          <cell r="J216"/>
          <cell r="K216"/>
          <cell r="L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W216"/>
          <cell r="X216"/>
          <cell r="Y216"/>
          <cell r="Z216"/>
          <cell r="AA216"/>
          <cell r="AB216"/>
          <cell r="AC216"/>
          <cell r="AD216"/>
          <cell r="AE216"/>
          <cell r="AF216"/>
          <cell r="AG216"/>
          <cell r="AI216">
            <v>0</v>
          </cell>
        </row>
        <row r="217">
          <cell r="C217"/>
          <cell r="D217"/>
          <cell r="E217"/>
          <cell r="F217"/>
          <cell r="G217"/>
          <cell r="H217"/>
          <cell r="I217"/>
          <cell r="J217"/>
          <cell r="K217"/>
          <cell r="L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W217"/>
          <cell r="X217"/>
          <cell r="Y217"/>
          <cell r="Z217"/>
          <cell r="AA217"/>
          <cell r="AB217"/>
          <cell r="AC217"/>
          <cell r="AD217"/>
          <cell r="AE217"/>
          <cell r="AF217"/>
          <cell r="AG217"/>
          <cell r="AI217">
            <v>0</v>
          </cell>
        </row>
        <row r="218">
          <cell r="C218"/>
          <cell r="D218"/>
          <cell r="E218"/>
          <cell r="F218"/>
          <cell r="G218"/>
          <cell r="H218"/>
          <cell r="I218"/>
          <cell r="J218"/>
          <cell r="K218"/>
          <cell r="L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W218"/>
          <cell r="X218"/>
          <cell r="Y218"/>
          <cell r="Z218"/>
          <cell r="AA218"/>
          <cell r="AB218"/>
          <cell r="AC218"/>
          <cell r="AD218"/>
          <cell r="AE218"/>
          <cell r="AF218"/>
          <cell r="AG218"/>
          <cell r="AI218">
            <v>0</v>
          </cell>
        </row>
        <row r="219">
          <cell r="C219"/>
          <cell r="D219"/>
          <cell r="E219"/>
          <cell r="F219"/>
          <cell r="G219"/>
          <cell r="H219"/>
          <cell r="I219"/>
          <cell r="J219"/>
          <cell r="K219"/>
          <cell r="L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W219"/>
          <cell r="X219"/>
          <cell r="Y219"/>
          <cell r="Z219"/>
          <cell r="AA219"/>
          <cell r="AB219"/>
          <cell r="AC219"/>
          <cell r="AD219"/>
          <cell r="AE219"/>
          <cell r="AF219"/>
          <cell r="AG219"/>
          <cell r="AI219">
            <v>0</v>
          </cell>
        </row>
        <row r="220">
          <cell r="C220"/>
          <cell r="D220"/>
          <cell r="E220"/>
          <cell r="F220"/>
          <cell r="G220"/>
          <cell r="H220"/>
          <cell r="I220"/>
          <cell r="J220"/>
          <cell r="K220"/>
          <cell r="L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W220"/>
          <cell r="X220"/>
          <cell r="Y220"/>
          <cell r="Z220"/>
          <cell r="AA220"/>
          <cell r="AB220"/>
          <cell r="AC220"/>
          <cell r="AD220"/>
          <cell r="AE220"/>
          <cell r="AF220"/>
          <cell r="AG220"/>
          <cell r="AI220">
            <v>0</v>
          </cell>
        </row>
        <row r="221">
          <cell r="C221"/>
          <cell r="D221"/>
          <cell r="E221"/>
          <cell r="F221"/>
          <cell r="G221"/>
          <cell r="H221"/>
          <cell r="I221"/>
          <cell r="J221"/>
          <cell r="K221"/>
          <cell r="L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W221"/>
          <cell r="X221"/>
          <cell r="Y221"/>
          <cell r="Z221"/>
          <cell r="AA221"/>
          <cell r="AB221"/>
          <cell r="AC221"/>
          <cell r="AD221"/>
          <cell r="AE221"/>
          <cell r="AF221"/>
          <cell r="AG221"/>
          <cell r="AI221">
            <v>0</v>
          </cell>
        </row>
        <row r="222">
          <cell r="C222"/>
          <cell r="D222"/>
          <cell r="E222"/>
          <cell r="F222"/>
          <cell r="G222"/>
          <cell r="H222"/>
          <cell r="I222"/>
          <cell r="J222"/>
          <cell r="K222"/>
          <cell r="L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W222"/>
          <cell r="X222"/>
          <cell r="Y222"/>
          <cell r="Z222"/>
          <cell r="AA222"/>
          <cell r="AB222"/>
          <cell r="AC222"/>
          <cell r="AD222"/>
          <cell r="AE222"/>
          <cell r="AF222"/>
          <cell r="AG222"/>
          <cell r="AI222">
            <v>0</v>
          </cell>
        </row>
        <row r="223">
          <cell r="C223"/>
          <cell r="D223"/>
          <cell r="E223"/>
          <cell r="F223"/>
          <cell r="G223"/>
          <cell r="H223"/>
          <cell r="I223"/>
          <cell r="J223"/>
          <cell r="K223"/>
          <cell r="L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W223"/>
          <cell r="X223"/>
          <cell r="Y223"/>
          <cell r="Z223"/>
          <cell r="AA223"/>
          <cell r="AB223"/>
          <cell r="AC223"/>
          <cell r="AD223"/>
          <cell r="AE223"/>
          <cell r="AF223"/>
          <cell r="AG223"/>
          <cell r="AI223">
            <v>0</v>
          </cell>
        </row>
        <row r="224">
          <cell r="C224"/>
          <cell r="D224"/>
          <cell r="E224"/>
          <cell r="F224"/>
          <cell r="G224"/>
          <cell r="H224"/>
          <cell r="I224"/>
          <cell r="J224"/>
          <cell r="K224"/>
          <cell r="L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W224"/>
          <cell r="X224"/>
          <cell r="Y224"/>
          <cell r="Z224"/>
          <cell r="AA224"/>
          <cell r="AB224"/>
          <cell r="AC224"/>
          <cell r="AD224"/>
          <cell r="AE224"/>
          <cell r="AF224"/>
          <cell r="AG224"/>
          <cell r="AI224">
            <v>0</v>
          </cell>
        </row>
        <row r="225">
          <cell r="C225"/>
          <cell r="D225"/>
          <cell r="E225"/>
          <cell r="F225"/>
          <cell r="G225"/>
          <cell r="H225"/>
          <cell r="I225"/>
          <cell r="J225"/>
          <cell r="K225"/>
          <cell r="L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W225"/>
          <cell r="X225"/>
          <cell r="Y225"/>
          <cell r="Z225"/>
          <cell r="AA225"/>
          <cell r="AB225"/>
          <cell r="AC225"/>
          <cell r="AD225"/>
          <cell r="AE225"/>
          <cell r="AF225"/>
          <cell r="AG225"/>
          <cell r="AI225">
            <v>0</v>
          </cell>
        </row>
        <row r="226">
          <cell r="C226"/>
          <cell r="D226"/>
          <cell r="E226"/>
          <cell r="F226"/>
          <cell r="G226"/>
          <cell r="H226"/>
          <cell r="I226"/>
          <cell r="J226"/>
          <cell r="K226"/>
          <cell r="L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W226"/>
          <cell r="X226"/>
          <cell r="Y226"/>
          <cell r="Z226"/>
          <cell r="AA226"/>
          <cell r="AB226"/>
          <cell r="AC226"/>
          <cell r="AD226"/>
          <cell r="AE226"/>
          <cell r="AF226"/>
          <cell r="AG226"/>
          <cell r="AI226">
            <v>0</v>
          </cell>
        </row>
        <row r="227">
          <cell r="C227"/>
          <cell r="D227"/>
          <cell r="E227"/>
          <cell r="F227"/>
          <cell r="G227"/>
          <cell r="H227"/>
          <cell r="I227"/>
          <cell r="J227"/>
          <cell r="K227"/>
          <cell r="L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W227"/>
          <cell r="X227"/>
          <cell r="Y227"/>
          <cell r="Z227"/>
          <cell r="AA227"/>
          <cell r="AB227"/>
          <cell r="AC227"/>
          <cell r="AD227"/>
          <cell r="AE227"/>
          <cell r="AF227"/>
          <cell r="AG227"/>
          <cell r="AI227">
            <v>0</v>
          </cell>
        </row>
        <row r="228">
          <cell r="C228"/>
          <cell r="D228"/>
          <cell r="E228"/>
          <cell r="F228"/>
          <cell r="G228"/>
          <cell r="H228"/>
          <cell r="I228"/>
          <cell r="J228"/>
          <cell r="K228"/>
          <cell r="L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W228"/>
          <cell r="X228"/>
          <cell r="Y228"/>
          <cell r="Z228"/>
          <cell r="AA228"/>
          <cell r="AB228"/>
          <cell r="AC228"/>
          <cell r="AD228"/>
          <cell r="AE228"/>
          <cell r="AF228"/>
          <cell r="AG228"/>
          <cell r="AI228">
            <v>0</v>
          </cell>
        </row>
        <row r="229">
          <cell r="C229"/>
          <cell r="D229"/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W229"/>
          <cell r="X229"/>
          <cell r="Y229"/>
          <cell r="Z229"/>
          <cell r="AA229"/>
          <cell r="AB229"/>
          <cell r="AC229"/>
          <cell r="AD229"/>
          <cell r="AE229"/>
          <cell r="AF229"/>
          <cell r="AG229"/>
          <cell r="AI229">
            <v>0</v>
          </cell>
        </row>
        <row r="230">
          <cell r="C230"/>
          <cell r="D230"/>
          <cell r="E230"/>
          <cell r="F230"/>
          <cell r="G230"/>
          <cell r="H230"/>
          <cell r="I230"/>
          <cell r="J230"/>
          <cell r="K230"/>
          <cell r="L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W230"/>
          <cell r="X230"/>
          <cell r="Y230"/>
          <cell r="Z230"/>
          <cell r="AA230"/>
          <cell r="AB230"/>
          <cell r="AC230"/>
          <cell r="AD230"/>
          <cell r="AE230"/>
          <cell r="AF230"/>
          <cell r="AG230"/>
          <cell r="AI230">
            <v>0</v>
          </cell>
        </row>
        <row r="231">
          <cell r="A231"/>
          <cell r="B231"/>
          <cell r="C231"/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W231"/>
          <cell r="X231"/>
          <cell r="Y231"/>
          <cell r="Z231"/>
          <cell r="AA231"/>
          <cell r="AB231"/>
          <cell r="AC231"/>
          <cell r="AD231"/>
          <cell r="AE231"/>
          <cell r="AF231"/>
          <cell r="AG231"/>
          <cell r="AI231">
            <v>0</v>
          </cell>
        </row>
        <row r="232">
          <cell r="A232"/>
          <cell r="B232"/>
          <cell r="C232"/>
          <cell r="D232"/>
          <cell r="E232"/>
          <cell r="F232"/>
          <cell r="G232"/>
          <cell r="H232"/>
          <cell r="I232"/>
          <cell r="J232"/>
          <cell r="K232"/>
          <cell r="L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W232"/>
          <cell r="X232"/>
          <cell r="Y232"/>
          <cell r="Z232"/>
          <cell r="AA232"/>
          <cell r="AB232"/>
          <cell r="AC232"/>
          <cell r="AD232"/>
          <cell r="AE232"/>
          <cell r="AF232"/>
          <cell r="AG232"/>
          <cell r="AI232">
            <v>0</v>
          </cell>
        </row>
        <row r="233">
          <cell r="A233"/>
          <cell r="B233"/>
          <cell r="C233"/>
          <cell r="D233"/>
          <cell r="E233"/>
          <cell r="F233"/>
          <cell r="G233"/>
          <cell r="H233"/>
          <cell r="I233"/>
          <cell r="J233"/>
          <cell r="K233"/>
          <cell r="L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W233"/>
          <cell r="X233"/>
          <cell r="Y233"/>
          <cell r="Z233"/>
          <cell r="AA233"/>
          <cell r="AB233"/>
          <cell r="AC233"/>
          <cell r="AD233"/>
          <cell r="AE233"/>
          <cell r="AF233"/>
          <cell r="AG233"/>
          <cell r="AI233">
            <v>0</v>
          </cell>
        </row>
        <row r="234">
          <cell r="A234"/>
          <cell r="B234"/>
          <cell r="C234"/>
          <cell r="D234"/>
          <cell r="E234"/>
          <cell r="F234"/>
          <cell r="G234"/>
          <cell r="H234"/>
          <cell r="I234"/>
          <cell r="J234"/>
          <cell r="K234"/>
          <cell r="L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W234"/>
          <cell r="X234"/>
          <cell r="Y234"/>
          <cell r="Z234"/>
          <cell r="AA234"/>
          <cell r="AB234"/>
          <cell r="AC234"/>
          <cell r="AD234"/>
          <cell r="AE234"/>
          <cell r="AF234"/>
          <cell r="AG234"/>
          <cell r="AI234">
            <v>0</v>
          </cell>
        </row>
        <row r="235">
          <cell r="A235"/>
          <cell r="B235"/>
          <cell r="C235"/>
          <cell r="D235"/>
          <cell r="E235"/>
          <cell r="F235"/>
          <cell r="G235"/>
          <cell r="H235"/>
          <cell r="I235"/>
          <cell r="J235"/>
          <cell r="K235"/>
          <cell r="L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W235"/>
          <cell r="X235"/>
          <cell r="Y235"/>
          <cell r="Z235"/>
          <cell r="AA235"/>
          <cell r="AB235"/>
          <cell r="AC235"/>
          <cell r="AD235"/>
          <cell r="AE235"/>
          <cell r="AF235"/>
          <cell r="AG235"/>
          <cell r="AI235">
            <v>0</v>
          </cell>
        </row>
        <row r="236">
          <cell r="A236"/>
          <cell r="B236"/>
          <cell r="C236"/>
          <cell r="D236"/>
          <cell r="E236"/>
          <cell r="F236"/>
          <cell r="G236"/>
          <cell r="H236"/>
          <cell r="I236"/>
          <cell r="J236"/>
          <cell r="K236"/>
          <cell r="L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W236"/>
          <cell r="X236"/>
          <cell r="Y236"/>
          <cell r="Z236"/>
          <cell r="AA236"/>
          <cell r="AB236"/>
          <cell r="AC236"/>
          <cell r="AD236"/>
          <cell r="AE236"/>
          <cell r="AF236"/>
          <cell r="AG236"/>
          <cell r="AI236">
            <v>0</v>
          </cell>
        </row>
        <row r="237">
          <cell r="A237"/>
          <cell r="B237"/>
          <cell r="C237"/>
          <cell r="D237"/>
          <cell r="E237"/>
          <cell r="F237"/>
          <cell r="G237"/>
          <cell r="H237"/>
          <cell r="I237"/>
          <cell r="J237"/>
          <cell r="K237"/>
          <cell r="L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W237"/>
          <cell r="X237"/>
          <cell r="Y237"/>
          <cell r="Z237"/>
          <cell r="AA237"/>
          <cell r="AB237"/>
          <cell r="AC237"/>
          <cell r="AD237"/>
          <cell r="AE237"/>
          <cell r="AF237"/>
          <cell r="AG237"/>
          <cell r="AI237">
            <v>0</v>
          </cell>
        </row>
        <row r="238">
          <cell r="A238"/>
          <cell r="B238"/>
          <cell r="C238"/>
          <cell r="D238"/>
          <cell r="E238"/>
          <cell r="F238"/>
          <cell r="G238"/>
          <cell r="H238"/>
          <cell r="I238"/>
          <cell r="J238"/>
          <cell r="K238"/>
          <cell r="L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W238"/>
          <cell r="X238"/>
          <cell r="Y238"/>
          <cell r="Z238"/>
          <cell r="AA238"/>
          <cell r="AB238"/>
          <cell r="AC238"/>
          <cell r="AD238"/>
          <cell r="AE238"/>
          <cell r="AF238"/>
          <cell r="AG238"/>
          <cell r="AI238">
            <v>0</v>
          </cell>
        </row>
        <row r="239">
          <cell r="A239"/>
          <cell r="B239"/>
          <cell r="C239"/>
          <cell r="D239"/>
          <cell r="E239"/>
          <cell r="F239"/>
          <cell r="G239"/>
          <cell r="H239"/>
          <cell r="I239"/>
          <cell r="J239"/>
          <cell r="K239"/>
          <cell r="L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W239"/>
          <cell r="X239"/>
          <cell r="Y239"/>
          <cell r="Z239"/>
          <cell r="AA239"/>
          <cell r="AB239"/>
          <cell r="AC239"/>
          <cell r="AD239"/>
          <cell r="AE239"/>
          <cell r="AF239"/>
          <cell r="AG239"/>
          <cell r="AI239">
            <v>0</v>
          </cell>
        </row>
        <row r="240">
          <cell r="A240"/>
          <cell r="B240"/>
          <cell r="C240"/>
          <cell r="D240"/>
          <cell r="E240"/>
          <cell r="F240"/>
          <cell r="G240"/>
          <cell r="H240"/>
          <cell r="I240"/>
          <cell r="J240"/>
          <cell r="K240"/>
          <cell r="L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W240"/>
          <cell r="X240"/>
          <cell r="Y240"/>
          <cell r="Z240"/>
          <cell r="AA240"/>
          <cell r="AB240"/>
          <cell r="AC240"/>
          <cell r="AD240"/>
          <cell r="AE240"/>
          <cell r="AF240"/>
          <cell r="AG240"/>
          <cell r="AI240">
            <v>0</v>
          </cell>
        </row>
        <row r="241">
          <cell r="A241"/>
          <cell r="B241"/>
          <cell r="C241"/>
          <cell r="D241"/>
          <cell r="E241"/>
          <cell r="F241"/>
          <cell r="G241"/>
          <cell r="H241"/>
          <cell r="I241"/>
          <cell r="J241"/>
          <cell r="K241"/>
          <cell r="L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W241"/>
          <cell r="X241"/>
          <cell r="Y241"/>
          <cell r="Z241"/>
          <cell r="AA241"/>
          <cell r="AB241"/>
          <cell r="AC241"/>
          <cell r="AD241"/>
          <cell r="AE241"/>
          <cell r="AF241"/>
          <cell r="AG241"/>
          <cell r="AI241">
            <v>0</v>
          </cell>
        </row>
        <row r="242">
          <cell r="A242"/>
          <cell r="B242"/>
          <cell r="C242"/>
          <cell r="D242"/>
          <cell r="E242"/>
          <cell r="F242"/>
          <cell r="G242"/>
          <cell r="H242"/>
          <cell r="I242"/>
          <cell r="J242"/>
          <cell r="K242"/>
          <cell r="L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W242"/>
          <cell r="X242"/>
          <cell r="Y242"/>
          <cell r="Z242"/>
          <cell r="AA242"/>
          <cell r="AB242"/>
          <cell r="AC242"/>
          <cell r="AD242"/>
          <cell r="AE242"/>
          <cell r="AF242"/>
          <cell r="AG242"/>
          <cell r="AI242">
            <v>0</v>
          </cell>
        </row>
        <row r="243">
          <cell r="A243"/>
          <cell r="B243"/>
          <cell r="C243"/>
          <cell r="D243"/>
          <cell r="E243"/>
          <cell r="F243"/>
          <cell r="G243"/>
          <cell r="H243"/>
          <cell r="I243"/>
          <cell r="J243"/>
          <cell r="K243"/>
          <cell r="L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W243"/>
          <cell r="X243"/>
          <cell r="Y243"/>
          <cell r="Z243"/>
          <cell r="AA243"/>
          <cell r="AB243"/>
          <cell r="AC243"/>
          <cell r="AD243"/>
          <cell r="AE243"/>
          <cell r="AF243"/>
          <cell r="AG243"/>
          <cell r="AI243">
            <v>0</v>
          </cell>
        </row>
        <row r="244">
          <cell r="A244"/>
          <cell r="B244"/>
          <cell r="C244"/>
          <cell r="D244"/>
          <cell r="E244"/>
          <cell r="F244"/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W244"/>
          <cell r="X244"/>
          <cell r="Y244"/>
          <cell r="Z244"/>
          <cell r="AA244"/>
          <cell r="AB244"/>
          <cell r="AC244"/>
          <cell r="AD244"/>
          <cell r="AE244"/>
          <cell r="AF244"/>
          <cell r="AG244"/>
          <cell r="AI244">
            <v>0</v>
          </cell>
        </row>
        <row r="245">
          <cell r="A245"/>
          <cell r="B245"/>
          <cell r="C245"/>
          <cell r="D245"/>
          <cell r="E245"/>
          <cell r="F245"/>
          <cell r="G245"/>
          <cell r="H245"/>
          <cell r="I245"/>
          <cell r="J245"/>
          <cell r="K245"/>
          <cell r="L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W245"/>
          <cell r="X245"/>
          <cell r="Y245"/>
          <cell r="Z245"/>
          <cell r="AA245"/>
          <cell r="AB245"/>
          <cell r="AC245"/>
          <cell r="AD245"/>
          <cell r="AE245"/>
          <cell r="AF245"/>
          <cell r="AG245"/>
          <cell r="AI245">
            <v>0</v>
          </cell>
        </row>
        <row r="246">
          <cell r="A246"/>
          <cell r="B246"/>
          <cell r="C246"/>
          <cell r="D246"/>
          <cell r="E246"/>
          <cell r="F246"/>
          <cell r="G246"/>
          <cell r="H246"/>
          <cell r="I246"/>
          <cell r="J246"/>
          <cell r="K246"/>
          <cell r="L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W246"/>
          <cell r="X246"/>
          <cell r="Y246"/>
          <cell r="Z246"/>
          <cell r="AA246"/>
          <cell r="AB246"/>
          <cell r="AC246"/>
          <cell r="AD246"/>
          <cell r="AE246"/>
          <cell r="AF246"/>
          <cell r="AG246"/>
          <cell r="AI246">
            <v>0</v>
          </cell>
        </row>
        <row r="247">
          <cell r="A247"/>
          <cell r="B247"/>
          <cell r="C247"/>
          <cell r="D247"/>
          <cell r="E247"/>
          <cell r="F247"/>
          <cell r="G247"/>
          <cell r="H247"/>
          <cell r="I247"/>
          <cell r="J247"/>
          <cell r="K247"/>
          <cell r="L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W247"/>
          <cell r="X247"/>
          <cell r="Y247"/>
          <cell r="Z247"/>
          <cell r="AA247"/>
          <cell r="AB247"/>
          <cell r="AC247"/>
          <cell r="AD247"/>
          <cell r="AE247"/>
          <cell r="AF247"/>
          <cell r="AG247"/>
          <cell r="AI247">
            <v>0</v>
          </cell>
        </row>
        <row r="248">
          <cell r="C248"/>
          <cell r="D248"/>
          <cell r="E248"/>
          <cell r="F248"/>
          <cell r="G248"/>
          <cell r="H248"/>
          <cell r="I248"/>
          <cell r="J248"/>
          <cell r="K248"/>
          <cell r="L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W248"/>
          <cell r="X248"/>
          <cell r="Y248"/>
          <cell r="Z248"/>
          <cell r="AA248"/>
          <cell r="AB248"/>
          <cell r="AC248"/>
          <cell r="AD248"/>
          <cell r="AE248"/>
          <cell r="AF248"/>
          <cell r="AG248"/>
          <cell r="AI248">
            <v>0</v>
          </cell>
        </row>
        <row r="249">
          <cell r="C249"/>
          <cell r="D249"/>
          <cell r="E249"/>
          <cell r="F249"/>
          <cell r="G249"/>
          <cell r="H249"/>
          <cell r="I249"/>
          <cell r="J249"/>
          <cell r="K249"/>
          <cell r="L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W249"/>
          <cell r="X249"/>
          <cell r="Y249"/>
          <cell r="Z249"/>
          <cell r="AA249"/>
          <cell r="AB249"/>
          <cell r="AC249"/>
          <cell r="AD249"/>
          <cell r="AE249"/>
          <cell r="AF249"/>
          <cell r="AG249"/>
          <cell r="AI249">
            <v>0</v>
          </cell>
        </row>
        <row r="250">
          <cell r="C250"/>
          <cell r="D250"/>
          <cell r="E250"/>
          <cell r="F250"/>
          <cell r="G250"/>
          <cell r="H250"/>
          <cell r="I250"/>
          <cell r="J250"/>
          <cell r="K250"/>
          <cell r="L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W250"/>
          <cell r="X250"/>
          <cell r="Y250"/>
          <cell r="Z250"/>
          <cell r="AA250"/>
          <cell r="AB250"/>
          <cell r="AC250"/>
          <cell r="AD250"/>
          <cell r="AE250"/>
          <cell r="AF250"/>
          <cell r="AG250"/>
          <cell r="AI250">
            <v>0</v>
          </cell>
        </row>
        <row r="251">
          <cell r="C251"/>
          <cell r="D251"/>
          <cell r="E251"/>
          <cell r="F251"/>
          <cell r="G251"/>
          <cell r="H251"/>
          <cell r="I251"/>
          <cell r="J251"/>
          <cell r="K251"/>
          <cell r="L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W251"/>
          <cell r="X251"/>
          <cell r="Y251"/>
          <cell r="Z251"/>
          <cell r="AA251"/>
          <cell r="AB251"/>
          <cell r="AC251"/>
          <cell r="AD251"/>
          <cell r="AE251"/>
          <cell r="AF251"/>
          <cell r="AG251"/>
          <cell r="AI251">
            <v>0</v>
          </cell>
        </row>
        <row r="252">
          <cell r="C252"/>
          <cell r="D252"/>
          <cell r="E252"/>
          <cell r="F252"/>
          <cell r="G252"/>
          <cell r="H252"/>
          <cell r="I252"/>
          <cell r="J252"/>
          <cell r="K252"/>
          <cell r="L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W252"/>
          <cell r="X252"/>
          <cell r="Y252"/>
          <cell r="Z252"/>
          <cell r="AA252"/>
          <cell r="AB252"/>
          <cell r="AC252"/>
          <cell r="AD252"/>
          <cell r="AE252"/>
          <cell r="AF252"/>
          <cell r="AG252"/>
          <cell r="AI252">
            <v>0</v>
          </cell>
        </row>
        <row r="253">
          <cell r="C253"/>
          <cell r="D253"/>
          <cell r="E253"/>
          <cell r="F253"/>
          <cell r="G253"/>
          <cell r="H253"/>
          <cell r="I253"/>
          <cell r="J253"/>
          <cell r="K253"/>
          <cell r="L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W253"/>
          <cell r="X253"/>
          <cell r="Y253"/>
          <cell r="Z253"/>
          <cell r="AA253"/>
          <cell r="AB253"/>
          <cell r="AC253"/>
          <cell r="AD253"/>
          <cell r="AE253"/>
          <cell r="AF253"/>
          <cell r="AG253"/>
          <cell r="AI253">
            <v>0</v>
          </cell>
        </row>
        <row r="254">
          <cell r="C254"/>
          <cell r="D254"/>
          <cell r="E254"/>
          <cell r="F254"/>
          <cell r="G254"/>
          <cell r="H254"/>
          <cell r="I254"/>
          <cell r="J254"/>
          <cell r="K254"/>
          <cell r="L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W254"/>
          <cell r="X254"/>
          <cell r="Y254"/>
          <cell r="Z254"/>
          <cell r="AA254"/>
          <cell r="AB254"/>
          <cell r="AC254"/>
          <cell r="AD254"/>
          <cell r="AE254"/>
          <cell r="AF254"/>
          <cell r="AG254"/>
          <cell r="AI254">
            <v>0</v>
          </cell>
        </row>
        <row r="255">
          <cell r="C255"/>
          <cell r="D255"/>
          <cell r="E255"/>
          <cell r="F255"/>
          <cell r="G255"/>
          <cell r="H255"/>
          <cell r="I255"/>
          <cell r="J255"/>
          <cell r="K255"/>
          <cell r="L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W255"/>
          <cell r="X255"/>
          <cell r="Y255"/>
          <cell r="Z255"/>
          <cell r="AA255"/>
          <cell r="AB255"/>
          <cell r="AC255"/>
          <cell r="AD255"/>
          <cell r="AE255"/>
          <cell r="AF255"/>
          <cell r="AG255"/>
          <cell r="AI255">
            <v>0</v>
          </cell>
        </row>
        <row r="256">
          <cell r="C256"/>
          <cell r="D256"/>
          <cell r="E256"/>
          <cell r="F256"/>
          <cell r="G256"/>
          <cell r="H256"/>
          <cell r="I256"/>
          <cell r="J256"/>
          <cell r="K256"/>
          <cell r="L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W256"/>
          <cell r="X256"/>
          <cell r="Y256"/>
          <cell r="Z256"/>
          <cell r="AA256"/>
          <cell r="AB256"/>
          <cell r="AC256"/>
          <cell r="AD256"/>
          <cell r="AE256"/>
          <cell r="AF256"/>
          <cell r="AG256"/>
          <cell r="AI256">
            <v>0</v>
          </cell>
        </row>
        <row r="257">
          <cell r="C257"/>
          <cell r="D257"/>
          <cell r="E257"/>
          <cell r="F257"/>
          <cell r="G257"/>
          <cell r="H257"/>
          <cell r="I257"/>
          <cell r="J257"/>
          <cell r="K257"/>
          <cell r="L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W257"/>
          <cell r="X257"/>
          <cell r="Y257"/>
          <cell r="Z257"/>
          <cell r="AA257"/>
          <cell r="AB257"/>
          <cell r="AC257"/>
          <cell r="AD257"/>
          <cell r="AE257"/>
          <cell r="AF257"/>
          <cell r="AG257"/>
          <cell r="AI257">
            <v>0</v>
          </cell>
        </row>
        <row r="258">
          <cell r="C258"/>
          <cell r="D258"/>
          <cell r="E258"/>
          <cell r="F258"/>
          <cell r="G258"/>
          <cell r="H258"/>
          <cell r="I258"/>
          <cell r="J258"/>
          <cell r="K258"/>
          <cell r="L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W258"/>
          <cell r="X258"/>
          <cell r="Y258"/>
          <cell r="Z258"/>
          <cell r="AA258"/>
          <cell r="AB258"/>
          <cell r="AC258"/>
          <cell r="AD258"/>
          <cell r="AE258"/>
          <cell r="AF258"/>
          <cell r="AG258"/>
          <cell r="AI258">
            <v>0</v>
          </cell>
        </row>
        <row r="259">
          <cell r="C259"/>
          <cell r="D259"/>
          <cell r="E259"/>
          <cell r="F259"/>
          <cell r="G259"/>
          <cell r="H259"/>
          <cell r="I259"/>
          <cell r="J259"/>
          <cell r="K259"/>
          <cell r="L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W259"/>
          <cell r="X259"/>
          <cell r="Y259"/>
          <cell r="Z259"/>
          <cell r="AA259"/>
          <cell r="AB259"/>
          <cell r="AC259"/>
          <cell r="AD259"/>
          <cell r="AE259"/>
          <cell r="AF259"/>
          <cell r="AG259"/>
          <cell r="AI259">
            <v>0</v>
          </cell>
        </row>
        <row r="260">
          <cell r="C260"/>
          <cell r="D260"/>
          <cell r="E260"/>
          <cell r="F260"/>
          <cell r="G260"/>
          <cell r="H260"/>
          <cell r="I260"/>
          <cell r="J260"/>
          <cell r="K260"/>
          <cell r="L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W260"/>
          <cell r="X260"/>
          <cell r="Y260"/>
          <cell r="Z260"/>
          <cell r="AA260"/>
          <cell r="AB260"/>
          <cell r="AC260"/>
          <cell r="AD260"/>
          <cell r="AE260"/>
          <cell r="AF260"/>
          <cell r="AG260"/>
          <cell r="AI260">
            <v>0</v>
          </cell>
        </row>
        <row r="261">
          <cell r="C261"/>
          <cell r="D261"/>
          <cell r="E261"/>
          <cell r="F261"/>
          <cell r="G261"/>
          <cell r="H261"/>
          <cell r="I261"/>
          <cell r="J261"/>
          <cell r="K261"/>
          <cell r="L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W261"/>
          <cell r="X261"/>
          <cell r="Y261"/>
          <cell r="Z261"/>
          <cell r="AA261"/>
          <cell r="AB261"/>
          <cell r="AC261"/>
          <cell r="AD261"/>
          <cell r="AE261"/>
          <cell r="AF261"/>
          <cell r="AG261"/>
          <cell r="AI261">
            <v>0</v>
          </cell>
        </row>
        <row r="262">
          <cell r="C262"/>
          <cell r="D262"/>
          <cell r="E262"/>
          <cell r="F262"/>
          <cell r="G262"/>
          <cell r="H262"/>
          <cell r="I262"/>
          <cell r="J262"/>
          <cell r="K262"/>
          <cell r="L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W262"/>
          <cell r="X262"/>
          <cell r="Y262"/>
          <cell r="Z262"/>
          <cell r="AA262"/>
          <cell r="AB262"/>
          <cell r="AC262"/>
          <cell r="AD262"/>
          <cell r="AE262"/>
          <cell r="AF262"/>
          <cell r="AG262"/>
          <cell r="AI262">
            <v>0</v>
          </cell>
        </row>
        <row r="263">
          <cell r="C263"/>
          <cell r="D263"/>
          <cell r="E263"/>
          <cell r="F263"/>
          <cell r="G263"/>
          <cell r="H263"/>
          <cell r="I263"/>
          <cell r="J263"/>
          <cell r="K263"/>
          <cell r="L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W263"/>
          <cell r="X263"/>
          <cell r="Y263"/>
          <cell r="Z263"/>
          <cell r="AA263"/>
          <cell r="AB263"/>
          <cell r="AC263"/>
          <cell r="AD263"/>
          <cell r="AE263"/>
          <cell r="AF263"/>
          <cell r="AG263"/>
          <cell r="AI263">
            <v>0</v>
          </cell>
        </row>
        <row r="264">
          <cell r="C264"/>
          <cell r="D264"/>
          <cell r="E264"/>
          <cell r="F264"/>
          <cell r="G264"/>
          <cell r="H264"/>
          <cell r="I264"/>
          <cell r="J264"/>
          <cell r="K264"/>
          <cell r="L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W264"/>
          <cell r="X264"/>
          <cell r="Y264"/>
          <cell r="Z264"/>
          <cell r="AA264"/>
          <cell r="AB264"/>
          <cell r="AC264"/>
          <cell r="AD264"/>
          <cell r="AE264"/>
          <cell r="AF264"/>
          <cell r="AG264"/>
          <cell r="AI264">
            <v>0</v>
          </cell>
        </row>
        <row r="265">
          <cell r="C265"/>
          <cell r="D265"/>
          <cell r="E265"/>
          <cell r="F265"/>
          <cell r="G265"/>
          <cell r="H265"/>
          <cell r="I265"/>
          <cell r="J265"/>
          <cell r="K265"/>
          <cell r="L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W265"/>
          <cell r="X265"/>
          <cell r="Y265"/>
          <cell r="Z265"/>
          <cell r="AA265"/>
          <cell r="AB265"/>
          <cell r="AC265"/>
          <cell r="AD265"/>
          <cell r="AE265"/>
          <cell r="AF265"/>
          <cell r="AG265"/>
          <cell r="AI265">
            <v>0</v>
          </cell>
        </row>
        <row r="266">
          <cell r="C266"/>
          <cell r="D266"/>
          <cell r="E266"/>
          <cell r="F266"/>
          <cell r="G266"/>
          <cell r="H266"/>
          <cell r="I266"/>
          <cell r="J266"/>
          <cell r="K266"/>
          <cell r="L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W266"/>
          <cell r="X266"/>
          <cell r="Y266"/>
          <cell r="Z266"/>
          <cell r="AA266"/>
          <cell r="AB266"/>
          <cell r="AC266"/>
          <cell r="AD266"/>
          <cell r="AE266"/>
          <cell r="AF266"/>
          <cell r="AG266"/>
          <cell r="AI266">
            <v>0</v>
          </cell>
        </row>
        <row r="267">
          <cell r="C267"/>
          <cell r="D267"/>
          <cell r="E267"/>
          <cell r="F267"/>
          <cell r="G267"/>
          <cell r="H267"/>
          <cell r="I267"/>
          <cell r="J267"/>
          <cell r="K267"/>
          <cell r="L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W267"/>
          <cell r="X267"/>
          <cell r="Y267"/>
          <cell r="Z267"/>
          <cell r="AA267"/>
          <cell r="AB267"/>
          <cell r="AC267"/>
          <cell r="AD267"/>
          <cell r="AE267"/>
          <cell r="AF267"/>
          <cell r="AG267"/>
          <cell r="AI267">
            <v>0</v>
          </cell>
        </row>
        <row r="268">
          <cell r="C268"/>
          <cell r="D268"/>
          <cell r="E268"/>
          <cell r="F268"/>
          <cell r="G268"/>
          <cell r="H268"/>
          <cell r="I268"/>
          <cell r="J268"/>
          <cell r="K268"/>
          <cell r="L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W268"/>
          <cell r="X268"/>
          <cell r="Y268"/>
          <cell r="Z268"/>
          <cell r="AA268"/>
          <cell r="AB268"/>
          <cell r="AC268"/>
          <cell r="AD268"/>
          <cell r="AE268"/>
          <cell r="AF268"/>
          <cell r="AG268"/>
          <cell r="AI268">
            <v>0</v>
          </cell>
        </row>
        <row r="269">
          <cell r="C269"/>
          <cell r="D269"/>
          <cell r="E269"/>
          <cell r="F269"/>
          <cell r="G269"/>
          <cell r="H269"/>
          <cell r="I269"/>
          <cell r="J269"/>
          <cell r="K269"/>
          <cell r="L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W269"/>
          <cell r="X269"/>
          <cell r="Y269"/>
          <cell r="Z269"/>
          <cell r="AA269"/>
          <cell r="AB269"/>
          <cell r="AC269"/>
          <cell r="AD269"/>
          <cell r="AE269"/>
          <cell r="AF269"/>
          <cell r="AG269"/>
          <cell r="AI269">
            <v>0</v>
          </cell>
        </row>
        <row r="270">
          <cell r="C270"/>
          <cell r="D270"/>
          <cell r="E270"/>
          <cell r="F270"/>
          <cell r="G270"/>
          <cell r="H270"/>
          <cell r="I270"/>
          <cell r="J270"/>
          <cell r="K270"/>
          <cell r="L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W270"/>
          <cell r="X270"/>
          <cell r="Y270"/>
          <cell r="Z270"/>
          <cell r="AA270"/>
          <cell r="AB270"/>
          <cell r="AC270"/>
          <cell r="AD270"/>
          <cell r="AE270"/>
          <cell r="AF270"/>
          <cell r="AG270"/>
          <cell r="AI270">
            <v>0</v>
          </cell>
        </row>
        <row r="271">
          <cell r="C271"/>
          <cell r="D271"/>
          <cell r="E271"/>
          <cell r="F271"/>
          <cell r="G271"/>
          <cell r="H271"/>
          <cell r="I271"/>
          <cell r="J271"/>
          <cell r="K271"/>
          <cell r="L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W271"/>
          <cell r="X271"/>
          <cell r="Y271"/>
          <cell r="Z271"/>
          <cell r="AA271"/>
          <cell r="AB271"/>
          <cell r="AC271"/>
          <cell r="AD271"/>
          <cell r="AE271"/>
          <cell r="AF271"/>
          <cell r="AG271"/>
          <cell r="AI271">
            <v>0</v>
          </cell>
        </row>
        <row r="272">
          <cell r="C272"/>
          <cell r="D272"/>
          <cell r="E272"/>
          <cell r="F272"/>
          <cell r="G272"/>
          <cell r="H272"/>
          <cell r="I272"/>
          <cell r="J272"/>
          <cell r="K272"/>
          <cell r="L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W272"/>
          <cell r="X272"/>
          <cell r="Y272"/>
          <cell r="Z272"/>
          <cell r="AA272"/>
          <cell r="AB272"/>
          <cell r="AC272"/>
          <cell r="AD272"/>
          <cell r="AE272"/>
          <cell r="AF272"/>
          <cell r="AG272"/>
          <cell r="AI272">
            <v>0</v>
          </cell>
        </row>
        <row r="273">
          <cell r="C273"/>
          <cell r="D273"/>
          <cell r="E273"/>
          <cell r="F273"/>
          <cell r="G273"/>
          <cell r="H273"/>
          <cell r="I273"/>
          <cell r="J273"/>
          <cell r="K273"/>
          <cell r="L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W273"/>
          <cell r="X273"/>
          <cell r="Y273"/>
          <cell r="Z273"/>
          <cell r="AA273"/>
          <cell r="AB273"/>
          <cell r="AC273"/>
          <cell r="AD273"/>
          <cell r="AE273"/>
          <cell r="AF273"/>
          <cell r="AG273"/>
          <cell r="AI273">
            <v>0</v>
          </cell>
        </row>
        <row r="274">
          <cell r="C274"/>
          <cell r="D274"/>
          <cell r="E274"/>
          <cell r="F274"/>
          <cell r="G274"/>
          <cell r="H274"/>
          <cell r="I274"/>
          <cell r="J274"/>
          <cell r="K274"/>
          <cell r="L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W274"/>
          <cell r="X274"/>
          <cell r="Y274"/>
          <cell r="Z274"/>
          <cell r="AA274"/>
          <cell r="AB274"/>
          <cell r="AC274"/>
          <cell r="AD274"/>
          <cell r="AE274"/>
          <cell r="AF274"/>
          <cell r="AG274"/>
          <cell r="AI274">
            <v>0</v>
          </cell>
        </row>
        <row r="275">
          <cell r="C275"/>
          <cell r="D275"/>
          <cell r="E275"/>
          <cell r="F275"/>
          <cell r="G275"/>
          <cell r="H275"/>
          <cell r="I275"/>
          <cell r="J275"/>
          <cell r="K275"/>
          <cell r="L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W275"/>
          <cell r="X275"/>
          <cell r="Y275"/>
          <cell r="Z275"/>
          <cell r="AA275"/>
          <cell r="AB275"/>
          <cell r="AC275"/>
          <cell r="AD275"/>
          <cell r="AE275"/>
          <cell r="AF275"/>
          <cell r="AG275"/>
          <cell r="AI275">
            <v>0</v>
          </cell>
        </row>
        <row r="276">
          <cell r="C276"/>
          <cell r="D276"/>
          <cell r="E276"/>
          <cell r="F276"/>
          <cell r="G276"/>
          <cell r="H276"/>
          <cell r="I276"/>
          <cell r="J276"/>
          <cell r="K276"/>
          <cell r="L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W276"/>
          <cell r="X276"/>
          <cell r="Y276"/>
          <cell r="Z276"/>
          <cell r="AA276"/>
          <cell r="AB276"/>
          <cell r="AC276"/>
          <cell r="AD276"/>
          <cell r="AE276"/>
          <cell r="AF276"/>
          <cell r="AG276"/>
          <cell r="AI276">
            <v>0</v>
          </cell>
        </row>
        <row r="277">
          <cell r="C277"/>
          <cell r="D277"/>
          <cell r="E277"/>
          <cell r="F277"/>
          <cell r="G277"/>
          <cell r="H277"/>
          <cell r="I277"/>
          <cell r="J277"/>
          <cell r="K277"/>
          <cell r="L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W277"/>
          <cell r="X277"/>
          <cell r="Y277"/>
          <cell r="Z277"/>
          <cell r="AA277"/>
          <cell r="AB277"/>
          <cell r="AC277"/>
          <cell r="AD277"/>
          <cell r="AE277"/>
          <cell r="AF277"/>
          <cell r="AG277"/>
          <cell r="AI277">
            <v>0</v>
          </cell>
        </row>
        <row r="278">
          <cell r="C278"/>
          <cell r="D278"/>
          <cell r="E278"/>
          <cell r="F278"/>
          <cell r="G278"/>
          <cell r="H278"/>
          <cell r="I278"/>
          <cell r="J278"/>
          <cell r="K278"/>
          <cell r="L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W278"/>
          <cell r="X278"/>
          <cell r="Y278"/>
          <cell r="Z278"/>
          <cell r="AA278"/>
          <cell r="AB278"/>
          <cell r="AC278"/>
          <cell r="AD278"/>
          <cell r="AE278"/>
          <cell r="AF278"/>
          <cell r="AG278"/>
          <cell r="AI278">
            <v>0</v>
          </cell>
        </row>
        <row r="279">
          <cell r="C279"/>
          <cell r="D279"/>
          <cell r="E279"/>
          <cell r="F279"/>
          <cell r="G279"/>
          <cell r="H279"/>
          <cell r="I279"/>
          <cell r="J279"/>
          <cell r="K279"/>
          <cell r="L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W279"/>
          <cell r="X279"/>
          <cell r="Y279"/>
          <cell r="Z279"/>
          <cell r="AA279"/>
          <cell r="AB279"/>
          <cell r="AC279"/>
          <cell r="AD279"/>
          <cell r="AE279"/>
          <cell r="AF279"/>
          <cell r="AG279"/>
          <cell r="AI279">
            <v>0</v>
          </cell>
        </row>
        <row r="280">
          <cell r="C280"/>
          <cell r="D280"/>
          <cell r="E280"/>
          <cell r="F280"/>
          <cell r="G280"/>
          <cell r="H280"/>
          <cell r="I280"/>
          <cell r="J280"/>
          <cell r="K280"/>
          <cell r="L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W280"/>
          <cell r="X280"/>
          <cell r="Y280"/>
          <cell r="Z280"/>
          <cell r="AA280"/>
          <cell r="AB280"/>
          <cell r="AC280"/>
          <cell r="AD280"/>
          <cell r="AE280"/>
          <cell r="AF280"/>
          <cell r="AG280"/>
          <cell r="AI280">
            <v>0</v>
          </cell>
        </row>
        <row r="281">
          <cell r="C281"/>
          <cell r="D281"/>
          <cell r="E281"/>
          <cell r="F281"/>
          <cell r="G281"/>
          <cell r="H281"/>
          <cell r="I281"/>
          <cell r="J281"/>
          <cell r="K281"/>
          <cell r="L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W281"/>
          <cell r="X281"/>
          <cell r="Y281"/>
          <cell r="Z281"/>
          <cell r="AA281"/>
          <cell r="AB281"/>
          <cell r="AC281"/>
          <cell r="AD281"/>
          <cell r="AE281"/>
          <cell r="AF281"/>
          <cell r="AG281"/>
          <cell r="AI281">
            <v>0</v>
          </cell>
        </row>
        <row r="282">
          <cell r="C282"/>
          <cell r="D282"/>
          <cell r="E282"/>
          <cell r="F282"/>
          <cell r="G282"/>
          <cell r="H282"/>
          <cell r="I282"/>
          <cell r="J282"/>
          <cell r="K282"/>
          <cell r="L282"/>
          <cell r="M282"/>
          <cell r="N282"/>
          <cell r="O282"/>
          <cell r="P282"/>
          <cell r="Q282"/>
          <cell r="R282"/>
          <cell r="S282"/>
          <cell r="T282"/>
          <cell r="U282"/>
          <cell r="V282"/>
          <cell r="W282"/>
          <cell r="X282"/>
          <cell r="Y282"/>
          <cell r="Z282"/>
          <cell r="AA282"/>
          <cell r="AB282"/>
          <cell r="AC282"/>
          <cell r="AD282"/>
          <cell r="AE282"/>
          <cell r="AF282"/>
          <cell r="AG282"/>
          <cell r="AI282">
            <v>0</v>
          </cell>
        </row>
        <row r="283">
          <cell r="C283"/>
          <cell r="D283"/>
          <cell r="E283"/>
          <cell r="F283"/>
          <cell r="G283"/>
          <cell r="H283"/>
          <cell r="I283"/>
          <cell r="J283"/>
          <cell r="K283"/>
          <cell r="L283"/>
          <cell r="M283"/>
          <cell r="N283"/>
          <cell r="O283"/>
          <cell r="P283"/>
          <cell r="Q283"/>
          <cell r="R283"/>
          <cell r="S283"/>
          <cell r="T283"/>
          <cell r="U283"/>
          <cell r="V283"/>
          <cell r="W283"/>
          <cell r="X283"/>
          <cell r="Y283"/>
          <cell r="Z283"/>
          <cell r="AA283"/>
          <cell r="AB283"/>
          <cell r="AC283"/>
          <cell r="AD283"/>
          <cell r="AE283"/>
          <cell r="AF283"/>
          <cell r="AG283"/>
          <cell r="AI283">
            <v>0</v>
          </cell>
        </row>
        <row r="284">
          <cell r="C284"/>
          <cell r="D284"/>
          <cell r="E284"/>
          <cell r="F284"/>
          <cell r="G284"/>
          <cell r="H284"/>
          <cell r="I284"/>
          <cell r="J284"/>
          <cell r="K284"/>
          <cell r="L284"/>
          <cell r="M284"/>
          <cell r="N284"/>
          <cell r="O284"/>
          <cell r="P284"/>
          <cell r="Q284"/>
          <cell r="R284"/>
          <cell r="S284"/>
          <cell r="T284"/>
          <cell r="U284"/>
          <cell r="V284"/>
          <cell r="W284"/>
          <cell r="X284"/>
          <cell r="Y284"/>
          <cell r="Z284"/>
          <cell r="AA284"/>
          <cell r="AB284"/>
          <cell r="AC284"/>
          <cell r="AD284"/>
          <cell r="AE284"/>
          <cell r="AF284"/>
          <cell r="AG284"/>
          <cell r="AI284">
            <v>0</v>
          </cell>
        </row>
        <row r="285">
          <cell r="C285"/>
          <cell r="D285"/>
          <cell r="E285"/>
          <cell r="F285"/>
          <cell r="G285"/>
          <cell r="H285"/>
          <cell r="I285"/>
          <cell r="J285"/>
          <cell r="K285"/>
          <cell r="L285"/>
          <cell r="M285"/>
          <cell r="N285"/>
          <cell r="O285"/>
          <cell r="P285"/>
          <cell r="Q285"/>
          <cell r="R285"/>
          <cell r="S285"/>
          <cell r="T285"/>
          <cell r="U285"/>
          <cell r="V285"/>
          <cell r="W285"/>
          <cell r="X285"/>
          <cell r="Y285"/>
          <cell r="Z285"/>
          <cell r="AA285"/>
          <cell r="AB285"/>
          <cell r="AC285"/>
          <cell r="AD285"/>
          <cell r="AE285"/>
          <cell r="AF285"/>
          <cell r="AG285"/>
          <cell r="AI285">
            <v>0</v>
          </cell>
        </row>
        <row r="286">
          <cell r="C286"/>
          <cell r="D286"/>
          <cell r="E286"/>
          <cell r="F286"/>
          <cell r="G286"/>
          <cell r="H286"/>
          <cell r="I286"/>
          <cell r="J286"/>
          <cell r="K286"/>
          <cell r="L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W286"/>
          <cell r="X286"/>
          <cell r="Y286"/>
          <cell r="Z286"/>
          <cell r="AA286"/>
          <cell r="AB286"/>
          <cell r="AC286"/>
          <cell r="AD286"/>
          <cell r="AE286"/>
          <cell r="AF286"/>
          <cell r="AG286"/>
          <cell r="AI286">
            <v>0</v>
          </cell>
        </row>
        <row r="287">
          <cell r="C287"/>
          <cell r="D287"/>
          <cell r="E287"/>
          <cell r="F287"/>
          <cell r="G287"/>
          <cell r="H287"/>
          <cell r="I287"/>
          <cell r="J287"/>
          <cell r="K287"/>
          <cell r="L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W287"/>
          <cell r="X287"/>
          <cell r="Y287"/>
          <cell r="Z287"/>
          <cell r="AA287"/>
          <cell r="AB287"/>
          <cell r="AC287"/>
          <cell r="AD287"/>
          <cell r="AE287"/>
          <cell r="AF287"/>
          <cell r="AG287"/>
          <cell r="AI287">
            <v>0</v>
          </cell>
        </row>
        <row r="288">
          <cell r="C288"/>
          <cell r="D288"/>
          <cell r="E288"/>
          <cell r="F288"/>
          <cell r="G288"/>
          <cell r="H288"/>
          <cell r="I288"/>
          <cell r="J288"/>
          <cell r="K288"/>
          <cell r="L288"/>
          <cell r="M288"/>
          <cell r="N288"/>
          <cell r="O288"/>
          <cell r="P288"/>
          <cell r="Q288"/>
          <cell r="R288"/>
          <cell r="S288"/>
          <cell r="T288"/>
          <cell r="U288"/>
          <cell r="V288"/>
          <cell r="W288"/>
          <cell r="X288"/>
          <cell r="Y288"/>
          <cell r="Z288"/>
          <cell r="AA288"/>
          <cell r="AB288"/>
          <cell r="AC288"/>
          <cell r="AD288"/>
          <cell r="AE288"/>
          <cell r="AF288"/>
          <cell r="AG288"/>
          <cell r="AI288">
            <v>0</v>
          </cell>
        </row>
        <row r="289">
          <cell r="C289"/>
          <cell r="D289"/>
          <cell r="E289"/>
          <cell r="F289"/>
          <cell r="G289"/>
          <cell r="H289"/>
          <cell r="I289"/>
          <cell r="J289"/>
          <cell r="K289"/>
          <cell r="L289"/>
          <cell r="M289"/>
          <cell r="N289"/>
          <cell r="O289"/>
          <cell r="P289"/>
          <cell r="Q289"/>
          <cell r="R289"/>
          <cell r="S289"/>
          <cell r="T289"/>
          <cell r="U289"/>
          <cell r="V289"/>
          <cell r="W289"/>
          <cell r="X289"/>
          <cell r="Y289"/>
          <cell r="Z289"/>
          <cell r="AA289"/>
          <cell r="AB289"/>
          <cell r="AC289"/>
          <cell r="AD289"/>
          <cell r="AE289"/>
          <cell r="AF289"/>
          <cell r="AG289"/>
          <cell r="AI289">
            <v>0</v>
          </cell>
        </row>
        <row r="290">
          <cell r="C290"/>
          <cell r="D290"/>
          <cell r="E290"/>
          <cell r="F290"/>
          <cell r="G290"/>
          <cell r="H290"/>
          <cell r="I290"/>
          <cell r="J290"/>
          <cell r="K290"/>
          <cell r="L290"/>
          <cell r="M290"/>
          <cell r="N290"/>
          <cell r="O290"/>
          <cell r="P290"/>
          <cell r="Q290"/>
          <cell r="R290"/>
          <cell r="S290"/>
          <cell r="T290"/>
          <cell r="U290"/>
          <cell r="V290"/>
          <cell r="W290"/>
          <cell r="X290"/>
          <cell r="Y290"/>
          <cell r="Z290"/>
          <cell r="AA290"/>
          <cell r="AB290"/>
          <cell r="AC290"/>
          <cell r="AD290"/>
          <cell r="AE290"/>
          <cell r="AF290"/>
          <cell r="AG290"/>
          <cell r="AI290">
            <v>0</v>
          </cell>
        </row>
        <row r="291">
          <cell r="C291"/>
          <cell r="D291"/>
          <cell r="E291"/>
          <cell r="F291"/>
          <cell r="G291"/>
          <cell r="H291"/>
          <cell r="I291"/>
          <cell r="J291"/>
          <cell r="K291"/>
          <cell r="L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W291"/>
          <cell r="X291"/>
          <cell r="Y291"/>
          <cell r="Z291"/>
          <cell r="AA291"/>
          <cell r="AB291"/>
          <cell r="AC291"/>
          <cell r="AD291"/>
          <cell r="AE291"/>
          <cell r="AF291"/>
          <cell r="AG291"/>
          <cell r="AI291">
            <v>0</v>
          </cell>
        </row>
        <row r="292">
          <cell r="C292"/>
          <cell r="D292"/>
          <cell r="E292"/>
          <cell r="F292"/>
          <cell r="G292"/>
          <cell r="H292"/>
          <cell r="I292"/>
          <cell r="J292"/>
          <cell r="K292"/>
          <cell r="L292"/>
          <cell r="M292"/>
          <cell r="N292"/>
          <cell r="O292"/>
          <cell r="P292"/>
          <cell r="Q292"/>
          <cell r="R292"/>
          <cell r="S292"/>
          <cell r="T292"/>
          <cell r="U292"/>
          <cell r="V292"/>
          <cell r="W292"/>
          <cell r="X292"/>
          <cell r="Y292"/>
          <cell r="Z292"/>
          <cell r="AA292"/>
          <cell r="AB292"/>
          <cell r="AC292"/>
          <cell r="AD292"/>
          <cell r="AE292"/>
          <cell r="AF292"/>
          <cell r="AG292"/>
          <cell r="AI292">
            <v>0</v>
          </cell>
        </row>
        <row r="293">
          <cell r="C293"/>
          <cell r="D293"/>
          <cell r="E293"/>
          <cell r="F293"/>
          <cell r="G293"/>
          <cell r="H293"/>
          <cell r="I293"/>
          <cell r="J293"/>
          <cell r="K293"/>
          <cell r="L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W293"/>
          <cell r="X293"/>
          <cell r="Y293"/>
          <cell r="Z293"/>
          <cell r="AA293"/>
          <cell r="AB293"/>
          <cell r="AC293"/>
          <cell r="AD293"/>
          <cell r="AE293"/>
          <cell r="AF293"/>
          <cell r="AG293"/>
          <cell r="AI293">
            <v>0</v>
          </cell>
        </row>
        <row r="294">
          <cell r="C294"/>
          <cell r="D294"/>
          <cell r="E294"/>
          <cell r="F294"/>
          <cell r="G294"/>
          <cell r="H294"/>
          <cell r="I294"/>
          <cell r="J294"/>
          <cell r="K294"/>
          <cell r="L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W294"/>
          <cell r="X294"/>
          <cell r="Y294"/>
          <cell r="Z294"/>
          <cell r="AA294"/>
          <cell r="AB294"/>
          <cell r="AC294"/>
          <cell r="AD294"/>
          <cell r="AE294"/>
          <cell r="AF294"/>
          <cell r="AG294"/>
          <cell r="AI294">
            <v>0</v>
          </cell>
        </row>
        <row r="295">
          <cell r="C295"/>
          <cell r="D295"/>
          <cell r="E295"/>
          <cell r="F295"/>
          <cell r="G295"/>
          <cell r="H295"/>
          <cell r="I295"/>
          <cell r="J295"/>
          <cell r="K295"/>
          <cell r="L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W295"/>
          <cell r="X295"/>
          <cell r="Y295"/>
          <cell r="Z295"/>
          <cell r="AA295"/>
          <cell r="AB295"/>
          <cell r="AC295"/>
          <cell r="AD295"/>
          <cell r="AE295"/>
          <cell r="AF295"/>
          <cell r="AG295"/>
          <cell r="AI295">
            <v>0</v>
          </cell>
        </row>
        <row r="296">
          <cell r="C296"/>
          <cell r="D296"/>
          <cell r="E296"/>
          <cell r="F296"/>
          <cell r="G296"/>
          <cell r="H296"/>
          <cell r="I296"/>
          <cell r="J296"/>
          <cell r="K296"/>
          <cell r="L296"/>
          <cell r="M296"/>
          <cell r="N296"/>
          <cell r="O296"/>
          <cell r="P296"/>
          <cell r="Q296"/>
          <cell r="R296"/>
          <cell r="S296"/>
          <cell r="T296"/>
          <cell r="U296"/>
          <cell r="V296"/>
          <cell r="W296"/>
          <cell r="X296"/>
          <cell r="Y296"/>
          <cell r="Z296"/>
          <cell r="AA296"/>
          <cell r="AB296"/>
          <cell r="AC296"/>
          <cell r="AD296"/>
          <cell r="AE296"/>
          <cell r="AF296"/>
          <cell r="AG296"/>
          <cell r="AI296">
            <v>0</v>
          </cell>
        </row>
        <row r="297">
          <cell r="C297"/>
          <cell r="D297"/>
          <cell r="E297"/>
          <cell r="F297"/>
          <cell r="G297"/>
          <cell r="H297"/>
          <cell r="I297"/>
          <cell r="J297"/>
          <cell r="K297"/>
          <cell r="L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W297"/>
          <cell r="X297"/>
          <cell r="Y297"/>
          <cell r="Z297"/>
          <cell r="AA297"/>
          <cell r="AB297"/>
          <cell r="AC297"/>
          <cell r="AD297"/>
          <cell r="AE297"/>
          <cell r="AF297"/>
          <cell r="AG297"/>
          <cell r="AI297">
            <v>0</v>
          </cell>
        </row>
        <row r="298">
          <cell r="C298"/>
          <cell r="D298"/>
          <cell r="E298"/>
          <cell r="F298"/>
          <cell r="G298"/>
          <cell r="H298"/>
          <cell r="I298"/>
          <cell r="J298"/>
          <cell r="K298"/>
          <cell r="L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W298"/>
          <cell r="X298"/>
          <cell r="Y298"/>
          <cell r="Z298"/>
          <cell r="AA298"/>
          <cell r="AB298"/>
          <cell r="AC298"/>
          <cell r="AD298"/>
          <cell r="AE298"/>
          <cell r="AF298"/>
          <cell r="AG298"/>
          <cell r="AI298">
            <v>0</v>
          </cell>
        </row>
        <row r="299">
          <cell r="C299"/>
          <cell r="D299"/>
          <cell r="E299"/>
          <cell r="F299"/>
          <cell r="G299"/>
          <cell r="H299"/>
          <cell r="I299"/>
          <cell r="J299"/>
          <cell r="K299"/>
          <cell r="L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W299"/>
          <cell r="X299"/>
          <cell r="Y299"/>
          <cell r="Z299"/>
          <cell r="AA299"/>
          <cell r="AB299"/>
          <cell r="AC299"/>
          <cell r="AD299"/>
          <cell r="AE299"/>
          <cell r="AF299"/>
          <cell r="AG299"/>
          <cell r="AI299">
            <v>0</v>
          </cell>
        </row>
        <row r="300">
          <cell r="C300"/>
          <cell r="D300"/>
          <cell r="E300"/>
          <cell r="F300"/>
          <cell r="G300"/>
          <cell r="H300"/>
          <cell r="I300"/>
          <cell r="J300"/>
          <cell r="K300"/>
          <cell r="L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W300"/>
          <cell r="X300"/>
          <cell r="Y300"/>
          <cell r="Z300"/>
          <cell r="AA300"/>
          <cell r="AB300"/>
          <cell r="AC300"/>
          <cell r="AD300"/>
          <cell r="AE300"/>
          <cell r="AF300"/>
          <cell r="AG300"/>
          <cell r="AI300">
            <v>0</v>
          </cell>
        </row>
        <row r="301">
          <cell r="C301"/>
          <cell r="D301"/>
          <cell r="E301"/>
          <cell r="F301"/>
          <cell r="G301"/>
          <cell r="H301"/>
          <cell r="I301"/>
          <cell r="J301"/>
          <cell r="K301"/>
          <cell r="L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W301"/>
          <cell r="X301"/>
          <cell r="Y301"/>
          <cell r="Z301"/>
          <cell r="AA301"/>
          <cell r="AB301"/>
          <cell r="AC301"/>
          <cell r="AD301"/>
          <cell r="AE301"/>
          <cell r="AF301"/>
          <cell r="AG301"/>
          <cell r="AI301">
            <v>0</v>
          </cell>
        </row>
        <row r="302">
          <cell r="C302"/>
          <cell r="D302"/>
          <cell r="E302"/>
          <cell r="F302"/>
          <cell r="G302"/>
          <cell r="H302"/>
          <cell r="I302"/>
          <cell r="J302"/>
          <cell r="K302"/>
          <cell r="L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W302"/>
          <cell r="X302"/>
          <cell r="Y302"/>
          <cell r="Z302"/>
          <cell r="AA302"/>
          <cell r="AB302"/>
          <cell r="AC302"/>
          <cell r="AD302"/>
          <cell r="AE302"/>
          <cell r="AF302"/>
          <cell r="AG302"/>
          <cell r="AI302">
            <v>0</v>
          </cell>
        </row>
        <row r="303">
          <cell r="C303"/>
          <cell r="D303"/>
          <cell r="E303"/>
          <cell r="F303"/>
          <cell r="G303"/>
          <cell r="H303"/>
          <cell r="I303"/>
          <cell r="J303"/>
          <cell r="K303"/>
          <cell r="L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W303"/>
          <cell r="X303"/>
          <cell r="Y303"/>
          <cell r="Z303"/>
          <cell r="AA303"/>
          <cell r="AB303"/>
          <cell r="AC303"/>
          <cell r="AD303"/>
          <cell r="AE303"/>
          <cell r="AF303"/>
          <cell r="AG303"/>
          <cell r="AI303">
            <v>0</v>
          </cell>
        </row>
        <row r="304">
          <cell r="C304"/>
          <cell r="D304"/>
          <cell r="E304"/>
          <cell r="F304"/>
          <cell r="G304"/>
          <cell r="H304"/>
          <cell r="I304"/>
          <cell r="J304"/>
          <cell r="K304"/>
          <cell r="L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W304"/>
          <cell r="X304"/>
          <cell r="Y304"/>
          <cell r="Z304"/>
          <cell r="AA304"/>
          <cell r="AB304"/>
          <cell r="AC304"/>
          <cell r="AD304"/>
          <cell r="AE304"/>
          <cell r="AF304"/>
          <cell r="AG304"/>
          <cell r="AI304">
            <v>0</v>
          </cell>
        </row>
        <row r="305">
          <cell r="C305"/>
          <cell r="D305"/>
          <cell r="E305"/>
          <cell r="F305"/>
          <cell r="G305"/>
          <cell r="H305"/>
          <cell r="I305"/>
          <cell r="J305"/>
          <cell r="K305"/>
          <cell r="L305"/>
          <cell r="M305"/>
          <cell r="N305"/>
          <cell r="O305"/>
          <cell r="P305"/>
          <cell r="Q305"/>
          <cell r="R305"/>
          <cell r="S305"/>
          <cell r="T305"/>
          <cell r="U305"/>
          <cell r="V305"/>
          <cell r="W305"/>
          <cell r="X305"/>
          <cell r="Y305"/>
          <cell r="Z305"/>
          <cell r="AA305"/>
          <cell r="AB305"/>
          <cell r="AC305"/>
          <cell r="AD305"/>
          <cell r="AE305"/>
          <cell r="AF305"/>
          <cell r="AG305"/>
          <cell r="AI305">
            <v>0</v>
          </cell>
        </row>
        <row r="306">
          <cell r="C306"/>
          <cell r="D306"/>
          <cell r="E306"/>
          <cell r="F306"/>
          <cell r="G306"/>
          <cell r="H306"/>
          <cell r="I306"/>
          <cell r="J306"/>
          <cell r="K306"/>
          <cell r="L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W306"/>
          <cell r="X306"/>
          <cell r="Y306"/>
          <cell r="Z306"/>
          <cell r="AA306"/>
          <cell r="AB306"/>
          <cell r="AC306"/>
          <cell r="AD306"/>
          <cell r="AE306"/>
          <cell r="AF306"/>
          <cell r="AG306"/>
          <cell r="AI306">
            <v>0</v>
          </cell>
        </row>
        <row r="307">
          <cell r="C307"/>
          <cell r="D307"/>
          <cell r="E307"/>
          <cell r="F307"/>
          <cell r="G307"/>
          <cell r="H307"/>
          <cell r="I307"/>
          <cell r="J307"/>
          <cell r="K307"/>
          <cell r="L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W307"/>
          <cell r="X307"/>
          <cell r="Y307"/>
          <cell r="Z307"/>
          <cell r="AA307"/>
          <cell r="AB307"/>
          <cell r="AC307"/>
          <cell r="AD307"/>
          <cell r="AE307"/>
          <cell r="AF307"/>
          <cell r="AG307"/>
          <cell r="AI307">
            <v>0</v>
          </cell>
        </row>
        <row r="308">
          <cell r="C308"/>
          <cell r="D308"/>
          <cell r="E308"/>
          <cell r="F308"/>
          <cell r="G308"/>
          <cell r="H308"/>
          <cell r="I308"/>
          <cell r="J308"/>
          <cell r="K308"/>
          <cell r="L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W308"/>
          <cell r="X308"/>
          <cell r="Y308"/>
          <cell r="Z308"/>
          <cell r="AA308"/>
          <cell r="AB308"/>
          <cell r="AC308"/>
          <cell r="AD308"/>
          <cell r="AE308"/>
          <cell r="AF308"/>
          <cell r="AG308"/>
          <cell r="AI308">
            <v>0</v>
          </cell>
        </row>
        <row r="309">
          <cell r="C309"/>
          <cell r="D309"/>
          <cell r="E309"/>
          <cell r="F309"/>
          <cell r="G309"/>
          <cell r="H309"/>
          <cell r="I309"/>
          <cell r="J309"/>
          <cell r="K309"/>
          <cell r="L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W309"/>
          <cell r="X309"/>
          <cell r="Y309"/>
          <cell r="Z309"/>
          <cell r="AA309"/>
          <cell r="AB309"/>
          <cell r="AC309"/>
          <cell r="AD309"/>
          <cell r="AE309"/>
          <cell r="AF309"/>
          <cell r="AG309"/>
          <cell r="AI309">
            <v>0</v>
          </cell>
        </row>
        <row r="310">
          <cell r="C310"/>
          <cell r="D310"/>
          <cell r="E310"/>
          <cell r="F310"/>
          <cell r="G310"/>
          <cell r="H310"/>
          <cell r="I310"/>
          <cell r="J310"/>
          <cell r="K310"/>
          <cell r="L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W310"/>
          <cell r="X310"/>
          <cell r="Y310"/>
          <cell r="Z310"/>
          <cell r="AA310"/>
          <cell r="AB310"/>
          <cell r="AC310"/>
          <cell r="AD310"/>
          <cell r="AE310"/>
          <cell r="AF310"/>
          <cell r="AG310"/>
          <cell r="AI310">
            <v>0</v>
          </cell>
        </row>
        <row r="311">
          <cell r="C311"/>
          <cell r="D311"/>
          <cell r="E311"/>
          <cell r="F311"/>
          <cell r="G311"/>
          <cell r="H311"/>
          <cell r="I311"/>
          <cell r="J311"/>
          <cell r="K311"/>
          <cell r="L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W311"/>
          <cell r="X311"/>
          <cell r="Y311"/>
          <cell r="Z311"/>
          <cell r="AA311"/>
          <cell r="AB311"/>
          <cell r="AC311"/>
          <cell r="AD311"/>
          <cell r="AE311"/>
          <cell r="AF311"/>
          <cell r="AG311"/>
          <cell r="AI311">
            <v>0</v>
          </cell>
        </row>
        <row r="312">
          <cell r="C312"/>
          <cell r="D312"/>
          <cell r="E312"/>
          <cell r="F312"/>
          <cell r="G312"/>
          <cell r="H312"/>
          <cell r="I312"/>
          <cell r="J312"/>
          <cell r="K312"/>
          <cell r="L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W312"/>
          <cell r="X312"/>
          <cell r="Y312"/>
          <cell r="Z312"/>
          <cell r="AA312"/>
          <cell r="AB312"/>
          <cell r="AC312"/>
          <cell r="AD312"/>
          <cell r="AE312"/>
          <cell r="AF312"/>
          <cell r="AG312"/>
          <cell r="AI312">
            <v>0</v>
          </cell>
        </row>
        <row r="313">
          <cell r="C313"/>
          <cell r="D313"/>
          <cell r="E313"/>
          <cell r="F313"/>
          <cell r="G313"/>
          <cell r="H313"/>
          <cell r="I313"/>
          <cell r="J313"/>
          <cell r="K313"/>
          <cell r="L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W313"/>
          <cell r="X313"/>
          <cell r="Y313"/>
          <cell r="Z313"/>
          <cell r="AA313"/>
          <cell r="AB313"/>
          <cell r="AC313"/>
          <cell r="AD313"/>
          <cell r="AE313"/>
          <cell r="AF313"/>
          <cell r="AG313"/>
          <cell r="AI313">
            <v>0</v>
          </cell>
        </row>
        <row r="314">
          <cell r="C314"/>
          <cell r="D314"/>
          <cell r="E314"/>
          <cell r="F314"/>
          <cell r="G314"/>
          <cell r="H314"/>
          <cell r="I314"/>
          <cell r="J314"/>
          <cell r="K314"/>
          <cell r="L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W314"/>
          <cell r="X314"/>
          <cell r="Y314"/>
          <cell r="Z314"/>
          <cell r="AA314"/>
          <cell r="AB314"/>
          <cell r="AC314"/>
          <cell r="AD314"/>
          <cell r="AE314"/>
          <cell r="AF314"/>
          <cell r="AG314"/>
          <cell r="AI314">
            <v>0</v>
          </cell>
        </row>
        <row r="315">
          <cell r="C315"/>
          <cell r="D315"/>
          <cell r="E315"/>
          <cell r="F315"/>
          <cell r="G315"/>
          <cell r="H315"/>
          <cell r="I315"/>
          <cell r="J315"/>
          <cell r="K315"/>
          <cell r="L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W315"/>
          <cell r="X315"/>
          <cell r="Y315"/>
          <cell r="Z315"/>
          <cell r="AA315"/>
          <cell r="AB315"/>
          <cell r="AC315"/>
          <cell r="AD315"/>
          <cell r="AE315"/>
          <cell r="AF315"/>
          <cell r="AG315"/>
          <cell r="AI315">
            <v>0</v>
          </cell>
        </row>
        <row r="316">
          <cell r="C316"/>
          <cell r="D316"/>
          <cell r="E316"/>
          <cell r="F316"/>
          <cell r="G316"/>
          <cell r="H316"/>
          <cell r="I316"/>
          <cell r="J316"/>
          <cell r="K316"/>
          <cell r="L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W316"/>
          <cell r="X316"/>
          <cell r="Y316"/>
          <cell r="Z316"/>
          <cell r="AA316"/>
          <cell r="AB316"/>
          <cell r="AC316"/>
          <cell r="AD316"/>
          <cell r="AE316"/>
          <cell r="AF316"/>
          <cell r="AG316"/>
          <cell r="AI316">
            <v>0</v>
          </cell>
        </row>
        <row r="317">
          <cell r="A317"/>
          <cell r="B317"/>
          <cell r="C317"/>
          <cell r="D317"/>
          <cell r="E317"/>
          <cell r="F317"/>
          <cell r="G317"/>
          <cell r="H317"/>
          <cell r="I317"/>
          <cell r="J317"/>
          <cell r="K317"/>
          <cell r="L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W317"/>
          <cell r="X317"/>
          <cell r="Y317"/>
          <cell r="Z317"/>
          <cell r="AA317"/>
          <cell r="AB317"/>
          <cell r="AC317"/>
          <cell r="AD317"/>
          <cell r="AE317"/>
          <cell r="AF317"/>
          <cell r="AG317"/>
          <cell r="AI317">
            <v>0</v>
          </cell>
        </row>
        <row r="318">
          <cell r="A318"/>
          <cell r="B318"/>
          <cell r="C318"/>
          <cell r="D318"/>
          <cell r="E318"/>
          <cell r="F318"/>
          <cell r="G318"/>
          <cell r="H318"/>
          <cell r="I318"/>
          <cell r="J318"/>
          <cell r="K318"/>
          <cell r="L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W318"/>
          <cell r="X318"/>
          <cell r="Y318"/>
          <cell r="Z318"/>
          <cell r="AA318"/>
          <cell r="AB318"/>
          <cell r="AC318"/>
          <cell r="AD318"/>
          <cell r="AE318"/>
          <cell r="AF318"/>
          <cell r="AG318"/>
          <cell r="AI318">
            <v>0</v>
          </cell>
        </row>
        <row r="319">
          <cell r="A319"/>
          <cell r="B319"/>
          <cell r="C319"/>
          <cell r="D319"/>
          <cell r="E319"/>
          <cell r="F319"/>
          <cell r="G319"/>
          <cell r="H319"/>
          <cell r="I319"/>
          <cell r="J319"/>
          <cell r="K319"/>
          <cell r="L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W319"/>
          <cell r="X319"/>
          <cell r="Y319"/>
          <cell r="Z319"/>
          <cell r="AA319"/>
          <cell r="AB319"/>
          <cell r="AC319"/>
          <cell r="AD319"/>
          <cell r="AE319"/>
          <cell r="AF319"/>
          <cell r="AG319"/>
          <cell r="AI319">
            <v>0</v>
          </cell>
        </row>
        <row r="320">
          <cell r="A320"/>
          <cell r="B320"/>
          <cell r="C320"/>
          <cell r="D320"/>
          <cell r="E320"/>
          <cell r="F320"/>
          <cell r="G320"/>
          <cell r="H320"/>
          <cell r="I320"/>
          <cell r="J320"/>
          <cell r="K320"/>
          <cell r="L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W320"/>
          <cell r="X320"/>
          <cell r="Y320"/>
          <cell r="Z320"/>
          <cell r="AA320"/>
          <cell r="AB320"/>
          <cell r="AC320"/>
          <cell r="AD320"/>
          <cell r="AE320"/>
          <cell r="AF320"/>
          <cell r="AG320"/>
          <cell r="AI320">
            <v>0</v>
          </cell>
        </row>
        <row r="321">
          <cell r="A321"/>
          <cell r="B321"/>
          <cell r="C321"/>
          <cell r="D321"/>
          <cell r="E321"/>
          <cell r="F321"/>
          <cell r="G321"/>
          <cell r="H321"/>
          <cell r="I321"/>
          <cell r="J321"/>
          <cell r="K321"/>
          <cell r="L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W321"/>
          <cell r="X321"/>
          <cell r="Y321"/>
          <cell r="Z321"/>
          <cell r="AA321"/>
          <cell r="AB321"/>
          <cell r="AC321"/>
          <cell r="AD321"/>
          <cell r="AE321"/>
          <cell r="AF321"/>
          <cell r="AG321"/>
          <cell r="AI321">
            <v>0</v>
          </cell>
        </row>
        <row r="322">
          <cell r="A322"/>
          <cell r="B322"/>
          <cell r="C322"/>
          <cell r="D322"/>
          <cell r="E322"/>
          <cell r="F322"/>
          <cell r="G322"/>
          <cell r="H322"/>
          <cell r="I322"/>
          <cell r="J322"/>
          <cell r="K322"/>
          <cell r="L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W322"/>
          <cell r="X322"/>
          <cell r="Y322"/>
          <cell r="Z322"/>
          <cell r="AA322"/>
          <cell r="AB322"/>
          <cell r="AC322"/>
          <cell r="AD322"/>
          <cell r="AE322"/>
          <cell r="AF322"/>
          <cell r="AG322"/>
          <cell r="AI322">
            <v>0</v>
          </cell>
        </row>
        <row r="323">
          <cell r="A323"/>
          <cell r="B323"/>
          <cell r="C323"/>
          <cell r="D323"/>
          <cell r="E323"/>
          <cell r="F323"/>
          <cell r="G323"/>
          <cell r="H323"/>
          <cell r="I323"/>
          <cell r="J323"/>
          <cell r="K323"/>
          <cell r="L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W323"/>
          <cell r="X323"/>
          <cell r="Y323"/>
          <cell r="Z323"/>
          <cell r="AA323"/>
          <cell r="AB323"/>
          <cell r="AC323"/>
          <cell r="AD323"/>
          <cell r="AE323"/>
          <cell r="AF323"/>
          <cell r="AG323"/>
          <cell r="AI323">
            <v>0</v>
          </cell>
        </row>
        <row r="324">
          <cell r="A324"/>
          <cell r="B324"/>
          <cell r="C324"/>
          <cell r="D324"/>
          <cell r="E324"/>
          <cell r="F324"/>
          <cell r="G324"/>
          <cell r="H324"/>
          <cell r="I324"/>
          <cell r="J324"/>
          <cell r="K324"/>
          <cell r="L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W324"/>
          <cell r="X324"/>
          <cell r="Y324"/>
          <cell r="Z324"/>
          <cell r="AA324"/>
          <cell r="AB324"/>
          <cell r="AC324"/>
          <cell r="AD324"/>
          <cell r="AE324"/>
          <cell r="AF324"/>
          <cell r="AG324"/>
          <cell r="AI324">
            <v>0</v>
          </cell>
        </row>
        <row r="325">
          <cell r="A325"/>
          <cell r="B325"/>
          <cell r="C325"/>
          <cell r="D325"/>
          <cell r="E325"/>
          <cell r="F325"/>
          <cell r="G325"/>
          <cell r="H325"/>
          <cell r="I325"/>
          <cell r="J325"/>
          <cell r="K325"/>
          <cell r="L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W325"/>
          <cell r="X325"/>
          <cell r="Y325"/>
          <cell r="Z325"/>
          <cell r="AA325"/>
          <cell r="AB325"/>
          <cell r="AC325"/>
          <cell r="AD325"/>
          <cell r="AE325"/>
          <cell r="AF325"/>
          <cell r="AG325"/>
          <cell r="AI325">
            <v>0</v>
          </cell>
        </row>
        <row r="326">
          <cell r="A326"/>
          <cell r="B326"/>
          <cell r="C326"/>
          <cell r="D326"/>
          <cell r="E326"/>
          <cell r="F326"/>
          <cell r="G326"/>
          <cell r="H326"/>
          <cell r="I326"/>
          <cell r="J326"/>
          <cell r="K326"/>
          <cell r="L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W326"/>
          <cell r="X326"/>
          <cell r="Y326"/>
          <cell r="Z326"/>
          <cell r="AA326"/>
          <cell r="AB326"/>
          <cell r="AC326"/>
          <cell r="AD326"/>
          <cell r="AE326"/>
          <cell r="AF326"/>
          <cell r="AG326"/>
          <cell r="AI326">
            <v>0</v>
          </cell>
        </row>
        <row r="327">
          <cell r="C327"/>
          <cell r="D327"/>
          <cell r="E327"/>
          <cell r="F327"/>
          <cell r="G327"/>
          <cell r="H327"/>
          <cell r="I327"/>
          <cell r="J327"/>
          <cell r="K327"/>
          <cell r="L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W327"/>
          <cell r="X327"/>
          <cell r="Y327"/>
          <cell r="Z327"/>
          <cell r="AA327"/>
          <cell r="AB327"/>
          <cell r="AC327"/>
          <cell r="AD327"/>
          <cell r="AE327"/>
          <cell r="AF327"/>
          <cell r="AG327"/>
          <cell r="AI327">
            <v>0</v>
          </cell>
        </row>
        <row r="328">
          <cell r="C328"/>
          <cell r="D328"/>
          <cell r="E328"/>
          <cell r="F328"/>
          <cell r="G328"/>
          <cell r="H328"/>
          <cell r="I328"/>
          <cell r="J328"/>
          <cell r="K328"/>
          <cell r="L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W328"/>
          <cell r="X328"/>
          <cell r="Y328"/>
          <cell r="Z328"/>
          <cell r="AA328"/>
          <cell r="AB328"/>
          <cell r="AC328"/>
          <cell r="AD328"/>
          <cell r="AE328"/>
          <cell r="AF328"/>
          <cell r="AG328"/>
          <cell r="AI328">
            <v>0</v>
          </cell>
        </row>
        <row r="329">
          <cell r="C329"/>
          <cell r="D329"/>
          <cell r="E329"/>
          <cell r="F329"/>
          <cell r="G329"/>
          <cell r="H329"/>
          <cell r="I329"/>
          <cell r="J329"/>
          <cell r="K329"/>
          <cell r="L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W329"/>
          <cell r="X329"/>
          <cell r="Y329"/>
          <cell r="Z329"/>
          <cell r="AA329"/>
          <cell r="AB329"/>
          <cell r="AC329"/>
          <cell r="AD329"/>
          <cell r="AE329"/>
          <cell r="AF329"/>
          <cell r="AG329"/>
          <cell r="AI329">
            <v>0</v>
          </cell>
        </row>
        <row r="330">
          <cell r="C330"/>
          <cell r="D330"/>
          <cell r="E330"/>
          <cell r="F330"/>
          <cell r="G330"/>
          <cell r="H330"/>
          <cell r="I330"/>
          <cell r="J330"/>
          <cell r="K330"/>
          <cell r="L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W330"/>
          <cell r="X330"/>
          <cell r="Y330"/>
          <cell r="Z330"/>
          <cell r="AA330"/>
          <cell r="AB330"/>
          <cell r="AC330"/>
          <cell r="AD330"/>
          <cell r="AE330"/>
          <cell r="AF330"/>
          <cell r="AG330"/>
          <cell r="AI330">
            <v>0</v>
          </cell>
        </row>
        <row r="331">
          <cell r="C331"/>
          <cell r="D331"/>
          <cell r="E331"/>
          <cell r="F331"/>
          <cell r="G331"/>
          <cell r="H331"/>
          <cell r="I331"/>
          <cell r="J331"/>
          <cell r="K331"/>
          <cell r="L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W331"/>
          <cell r="X331"/>
          <cell r="Y331"/>
          <cell r="Z331"/>
          <cell r="AA331"/>
          <cell r="AB331"/>
          <cell r="AC331"/>
          <cell r="AD331"/>
          <cell r="AE331"/>
          <cell r="AF331"/>
          <cell r="AG331"/>
          <cell r="AI331">
            <v>0</v>
          </cell>
        </row>
      </sheetData>
      <sheetData sheetId="4">
        <row r="2">
          <cell r="A2" t="str">
            <v>TEST</v>
          </cell>
          <cell r="B2" t="str">
            <v>TEST</v>
          </cell>
          <cell r="C2" t="e">
            <v>#N/A</v>
          </cell>
        </row>
        <row r="3">
          <cell r="A3" t="str">
            <v>F229265449</v>
          </cell>
          <cell r="B3" t="str">
            <v>王芷吟</v>
          </cell>
          <cell r="C3">
            <v>2240</v>
          </cell>
        </row>
        <row r="4">
          <cell r="A4" t="str">
            <v>F230768166</v>
          </cell>
          <cell r="B4" t="str">
            <v>梁家蕙</v>
          </cell>
          <cell r="C4">
            <v>4000</v>
          </cell>
        </row>
        <row r="5">
          <cell r="A5" t="str">
            <v>H225301348</v>
          </cell>
          <cell r="B5" t="str">
            <v>楊心寧</v>
          </cell>
          <cell r="C5">
            <v>4480</v>
          </cell>
        </row>
        <row r="6">
          <cell r="A6" t="str">
            <v>H125739260</v>
          </cell>
          <cell r="B6" t="str">
            <v>趙宗威</v>
          </cell>
          <cell r="C6">
            <v>11840</v>
          </cell>
        </row>
        <row r="7">
          <cell r="A7" t="str">
            <v>A224900760</v>
          </cell>
          <cell r="B7" t="str">
            <v>胡瑞瑾</v>
          </cell>
          <cell r="C7">
            <v>12640</v>
          </cell>
        </row>
        <row r="8">
          <cell r="A8" t="str">
            <v>A227493217</v>
          </cell>
          <cell r="B8" t="str">
            <v>張菱彩</v>
          </cell>
          <cell r="C8">
            <v>12800</v>
          </cell>
        </row>
        <row r="9">
          <cell r="A9" t="str">
            <v>K223001990</v>
          </cell>
          <cell r="B9" t="str">
            <v>風佩慈</v>
          </cell>
          <cell r="C9">
            <v>11520</v>
          </cell>
        </row>
        <row r="10">
          <cell r="A10" t="str">
            <v>K123196367</v>
          </cell>
          <cell r="B10" t="str">
            <v>蔡晨瀚</v>
          </cell>
          <cell r="C10">
            <v>3840</v>
          </cell>
        </row>
        <row r="11">
          <cell r="A11" t="str">
            <v>H225186083</v>
          </cell>
          <cell r="B11" t="str">
            <v>吳芷華</v>
          </cell>
          <cell r="C11">
            <v>2720</v>
          </cell>
        </row>
        <row r="12">
          <cell r="A12" t="str">
            <v>O200507019</v>
          </cell>
          <cell r="B12" t="str">
            <v>楊念庭</v>
          </cell>
          <cell r="C12">
            <v>2720</v>
          </cell>
        </row>
        <row r="13">
          <cell r="A13" t="str">
            <v>I200489426</v>
          </cell>
          <cell r="B13" t="str">
            <v>林沛淳</v>
          </cell>
          <cell r="C13">
            <v>2720</v>
          </cell>
        </row>
        <row r="14">
          <cell r="A14" t="str">
            <v>J223004329</v>
          </cell>
          <cell r="B14" t="str">
            <v>范如葳</v>
          </cell>
          <cell r="C14">
            <v>960</v>
          </cell>
        </row>
        <row r="15">
          <cell r="A15" t="str">
            <v>K223100372</v>
          </cell>
          <cell r="B15" t="str">
            <v>許晏芝</v>
          </cell>
          <cell r="C15">
            <v>3200</v>
          </cell>
        </row>
        <row r="16">
          <cell r="A16" t="str">
            <v>F230099504</v>
          </cell>
          <cell r="B16" t="str">
            <v>李依純</v>
          </cell>
          <cell r="C16">
            <v>6400</v>
          </cell>
        </row>
        <row r="17">
          <cell r="A17" t="str">
            <v>H125451225</v>
          </cell>
          <cell r="B17" t="str">
            <v>楊証麟</v>
          </cell>
          <cell r="C17">
            <v>2560</v>
          </cell>
        </row>
        <row r="18">
          <cell r="A18" t="str">
            <v>A131379120</v>
          </cell>
          <cell r="B18" t="str">
            <v>王仁傑</v>
          </cell>
          <cell r="C18">
            <v>2560</v>
          </cell>
        </row>
        <row r="19">
          <cell r="A19" t="str">
            <v>F230072192</v>
          </cell>
          <cell r="B19" t="str">
            <v>許詩雅</v>
          </cell>
          <cell r="C19">
            <v>7360</v>
          </cell>
        </row>
        <row r="20">
          <cell r="A20" t="str">
            <v>G222199694</v>
          </cell>
          <cell r="B20" t="str">
            <v>徐鈺婷</v>
          </cell>
          <cell r="C20">
            <v>2080</v>
          </cell>
        </row>
        <row r="21">
          <cell r="A21" t="str">
            <v>R224171263</v>
          </cell>
          <cell r="B21" t="str">
            <v>黃淑琴</v>
          </cell>
          <cell r="C21">
            <v>17920</v>
          </cell>
        </row>
        <row r="22">
          <cell r="A22" t="str">
            <v/>
          </cell>
          <cell r="B22" t="str">
            <v/>
          </cell>
          <cell r="C22" t="e">
            <v>#N/A</v>
          </cell>
        </row>
        <row r="23">
          <cell r="A23" t="str">
            <v/>
          </cell>
          <cell r="B23" t="str">
            <v/>
          </cell>
          <cell r="C23" t="e">
            <v>#N/A</v>
          </cell>
        </row>
        <row r="24">
          <cell r="A24" t="str">
            <v/>
          </cell>
          <cell r="B24" t="str">
            <v/>
          </cell>
          <cell r="C24" t="e">
            <v>#N/A</v>
          </cell>
        </row>
        <row r="25">
          <cell r="A25" t="str">
            <v/>
          </cell>
          <cell r="B25" t="str">
            <v/>
          </cell>
          <cell r="C25" t="e">
            <v>#N/A</v>
          </cell>
        </row>
        <row r="26">
          <cell r="A26" t="str">
            <v/>
          </cell>
          <cell r="B26" t="str">
            <v/>
          </cell>
          <cell r="C26" t="e">
            <v>#N/A</v>
          </cell>
        </row>
        <row r="27">
          <cell r="A27" t="str">
            <v/>
          </cell>
          <cell r="B27" t="str">
            <v/>
          </cell>
          <cell r="C27" t="e">
            <v>#N/A</v>
          </cell>
        </row>
        <row r="28">
          <cell r="A28" t="str">
            <v/>
          </cell>
          <cell r="B28" t="str">
            <v/>
          </cell>
          <cell r="C28" t="e">
            <v>#N/A</v>
          </cell>
        </row>
        <row r="29">
          <cell r="A29" t="str">
            <v/>
          </cell>
          <cell r="B29" t="str">
            <v/>
          </cell>
          <cell r="C29" t="e">
            <v>#N/A</v>
          </cell>
        </row>
        <row r="30">
          <cell r="A30" t="str">
            <v/>
          </cell>
          <cell r="B30" t="str">
            <v/>
          </cell>
          <cell r="C30" t="e">
            <v>#N/A</v>
          </cell>
        </row>
        <row r="31">
          <cell r="A31" t="str">
            <v/>
          </cell>
          <cell r="B31" t="str">
            <v/>
          </cell>
          <cell r="C31" t="e">
            <v>#N/A</v>
          </cell>
        </row>
        <row r="32">
          <cell r="A32" t="str">
            <v/>
          </cell>
          <cell r="B32" t="str">
            <v/>
          </cell>
          <cell r="C32" t="e">
            <v>#N/A</v>
          </cell>
        </row>
        <row r="33">
          <cell r="A33" t="str">
            <v/>
          </cell>
          <cell r="B33" t="str">
            <v/>
          </cell>
          <cell r="C33" t="e">
            <v>#N/A</v>
          </cell>
        </row>
        <row r="34">
          <cell r="A34" t="str">
            <v/>
          </cell>
          <cell r="B34" t="str">
            <v/>
          </cell>
          <cell r="C34" t="e">
            <v>#N/A</v>
          </cell>
        </row>
        <row r="35">
          <cell r="A35" t="str">
            <v/>
          </cell>
          <cell r="B35" t="str">
            <v/>
          </cell>
          <cell r="C35" t="e">
            <v>#N/A</v>
          </cell>
        </row>
        <row r="36">
          <cell r="A36" t="str">
            <v/>
          </cell>
          <cell r="B36" t="str">
            <v/>
          </cell>
          <cell r="C36" t="e">
            <v>#N/A</v>
          </cell>
        </row>
        <row r="37">
          <cell r="A37" t="str">
            <v/>
          </cell>
          <cell r="B37" t="str">
            <v/>
          </cell>
          <cell r="C37" t="e">
            <v>#N/A</v>
          </cell>
        </row>
        <row r="38">
          <cell r="A38" t="str">
            <v/>
          </cell>
          <cell r="B38" t="str">
            <v/>
          </cell>
          <cell r="C38" t="e">
            <v>#N/A</v>
          </cell>
        </row>
        <row r="39">
          <cell r="A39" t="str">
            <v/>
          </cell>
          <cell r="B39" t="str">
            <v/>
          </cell>
          <cell r="C39" t="e">
            <v>#N/A</v>
          </cell>
        </row>
        <row r="40">
          <cell r="A40" t="str">
            <v/>
          </cell>
          <cell r="B40" t="str">
            <v/>
          </cell>
          <cell r="C40" t="e">
            <v>#N/A</v>
          </cell>
        </row>
        <row r="41">
          <cell r="A41" t="str">
            <v/>
          </cell>
          <cell r="B41" t="str">
            <v/>
          </cell>
          <cell r="C41" t="e">
            <v>#N/A</v>
          </cell>
        </row>
        <row r="42">
          <cell r="A42" t="str">
            <v/>
          </cell>
          <cell r="B42" t="str">
            <v/>
          </cell>
          <cell r="C42" t="e">
            <v>#N/A</v>
          </cell>
        </row>
        <row r="43">
          <cell r="A43" t="str">
            <v/>
          </cell>
          <cell r="B43" t="str">
            <v/>
          </cell>
          <cell r="C43" t="e">
            <v>#N/A</v>
          </cell>
        </row>
        <row r="44">
          <cell r="A44" t="str">
            <v/>
          </cell>
          <cell r="B44" t="str">
            <v/>
          </cell>
          <cell r="C44" t="e">
            <v>#N/A</v>
          </cell>
        </row>
        <row r="45">
          <cell r="A45" t="str">
            <v/>
          </cell>
          <cell r="B45" t="str">
            <v/>
          </cell>
          <cell r="C45" t="e">
            <v>#N/A</v>
          </cell>
        </row>
        <row r="46">
          <cell r="A46" t="str">
            <v/>
          </cell>
          <cell r="B46" t="str">
            <v/>
          </cell>
          <cell r="C46" t="e">
            <v>#N/A</v>
          </cell>
        </row>
        <row r="47">
          <cell r="A47" t="str">
            <v/>
          </cell>
          <cell r="B47" t="str">
            <v/>
          </cell>
          <cell r="C47" t="e">
            <v>#N/A</v>
          </cell>
        </row>
        <row r="48">
          <cell r="A48" t="str">
            <v/>
          </cell>
          <cell r="B48" t="str">
            <v/>
          </cell>
          <cell r="C48" t="e">
            <v>#N/A</v>
          </cell>
        </row>
        <row r="49">
          <cell r="A49" t="str">
            <v/>
          </cell>
          <cell r="B49" t="str">
            <v/>
          </cell>
          <cell r="C49" t="e">
            <v>#N/A</v>
          </cell>
        </row>
        <row r="50">
          <cell r="A50" t="str">
            <v/>
          </cell>
          <cell r="B50" t="str">
            <v/>
          </cell>
          <cell r="C50" t="e">
            <v>#N/A</v>
          </cell>
        </row>
        <row r="51">
          <cell r="A51" t="str">
            <v/>
          </cell>
          <cell r="B51" t="str">
            <v/>
          </cell>
          <cell r="C51" t="e">
            <v>#N/A</v>
          </cell>
        </row>
        <row r="52">
          <cell r="A52" t="str">
            <v/>
          </cell>
          <cell r="B52" t="str">
            <v/>
          </cell>
          <cell r="C52" t="e">
            <v>#N/A</v>
          </cell>
        </row>
        <row r="53">
          <cell r="A53" t="str">
            <v/>
          </cell>
          <cell r="B53" t="str">
            <v/>
          </cell>
          <cell r="C53" t="e">
            <v>#N/A</v>
          </cell>
        </row>
        <row r="54">
          <cell r="A54" t="str">
            <v/>
          </cell>
          <cell r="B54" t="str">
            <v/>
          </cell>
          <cell r="C54" t="e">
            <v>#N/A</v>
          </cell>
        </row>
        <row r="55">
          <cell r="A55" t="str">
            <v/>
          </cell>
          <cell r="B55" t="str">
            <v/>
          </cell>
          <cell r="C55" t="e">
            <v>#N/A</v>
          </cell>
        </row>
        <row r="56">
          <cell r="A56" t="str">
            <v/>
          </cell>
          <cell r="B56" t="str">
            <v/>
          </cell>
          <cell r="C56" t="e">
            <v>#N/A</v>
          </cell>
        </row>
        <row r="57">
          <cell r="A57" t="str">
            <v/>
          </cell>
          <cell r="B57" t="str">
            <v/>
          </cell>
          <cell r="C57" t="e">
            <v>#N/A</v>
          </cell>
        </row>
        <row r="58">
          <cell r="A58" t="str">
            <v/>
          </cell>
          <cell r="B58" t="str">
            <v/>
          </cell>
          <cell r="C58" t="e">
            <v>#N/A</v>
          </cell>
        </row>
        <row r="59">
          <cell r="A59" t="str">
            <v/>
          </cell>
          <cell r="B59" t="str">
            <v/>
          </cell>
          <cell r="C59" t="e">
            <v>#N/A</v>
          </cell>
        </row>
        <row r="60">
          <cell r="A60" t="str">
            <v/>
          </cell>
          <cell r="B60" t="str">
            <v/>
          </cell>
          <cell r="C60" t="e">
            <v>#N/A</v>
          </cell>
        </row>
        <row r="61">
          <cell r="A61" t="str">
            <v/>
          </cell>
          <cell r="B61" t="str">
            <v/>
          </cell>
          <cell r="C61" t="e">
            <v>#N/A</v>
          </cell>
        </row>
        <row r="62">
          <cell r="A62" t="str">
            <v/>
          </cell>
          <cell r="B62" t="str">
            <v/>
          </cell>
          <cell r="C62" t="e">
            <v>#N/A</v>
          </cell>
        </row>
        <row r="63">
          <cell r="A63" t="str">
            <v/>
          </cell>
          <cell r="B63" t="str">
            <v/>
          </cell>
          <cell r="C63" t="e">
            <v>#N/A</v>
          </cell>
        </row>
        <row r="64">
          <cell r="A64" t="str">
            <v/>
          </cell>
          <cell r="B64" t="str">
            <v/>
          </cell>
          <cell r="C64" t="e">
            <v>#N/A</v>
          </cell>
        </row>
        <row r="65">
          <cell r="A65" t="str">
            <v/>
          </cell>
          <cell r="B65" t="str">
            <v/>
          </cell>
          <cell r="C65" t="e">
            <v>#N/A</v>
          </cell>
        </row>
        <row r="66">
          <cell r="A66" t="str">
            <v/>
          </cell>
          <cell r="B66" t="str">
            <v/>
          </cell>
          <cell r="C66" t="e">
            <v>#N/A</v>
          </cell>
        </row>
        <row r="67">
          <cell r="A67" t="str">
            <v/>
          </cell>
          <cell r="B67" t="str">
            <v/>
          </cell>
          <cell r="C67" t="e">
            <v>#N/A</v>
          </cell>
        </row>
        <row r="68">
          <cell r="A68" t="str">
            <v/>
          </cell>
          <cell r="B68" t="str">
            <v/>
          </cell>
          <cell r="C68" t="e">
            <v>#N/A</v>
          </cell>
        </row>
        <row r="69">
          <cell r="A69" t="str">
            <v/>
          </cell>
          <cell r="B69" t="str">
            <v/>
          </cell>
          <cell r="C69" t="e">
            <v>#N/A</v>
          </cell>
        </row>
        <row r="70">
          <cell r="A70" t="str">
            <v/>
          </cell>
          <cell r="B70" t="str">
            <v/>
          </cell>
          <cell r="C70" t="e">
            <v>#N/A</v>
          </cell>
        </row>
        <row r="71">
          <cell r="A71" t="str">
            <v/>
          </cell>
          <cell r="B71" t="str">
            <v/>
          </cell>
          <cell r="C71" t="e">
            <v>#N/A</v>
          </cell>
        </row>
        <row r="72">
          <cell r="A72" t="str">
            <v/>
          </cell>
          <cell r="B72" t="str">
            <v/>
          </cell>
          <cell r="C72" t="e">
            <v>#N/A</v>
          </cell>
        </row>
        <row r="73">
          <cell r="A73" t="str">
            <v/>
          </cell>
          <cell r="B73" t="str">
            <v/>
          </cell>
          <cell r="C73" t="e">
            <v>#N/A</v>
          </cell>
        </row>
        <row r="74">
          <cell r="A74" t="str">
            <v/>
          </cell>
          <cell r="B74" t="str">
            <v/>
          </cell>
          <cell r="C74" t="e">
            <v>#N/A</v>
          </cell>
        </row>
        <row r="75">
          <cell r="A75" t="str">
            <v/>
          </cell>
          <cell r="B75" t="str">
            <v/>
          </cell>
          <cell r="C75" t="e">
            <v>#N/A</v>
          </cell>
        </row>
        <row r="76">
          <cell r="A76" t="str">
            <v/>
          </cell>
          <cell r="B76" t="str">
            <v/>
          </cell>
          <cell r="C76" t="e">
            <v>#N/A</v>
          </cell>
        </row>
      </sheetData>
      <sheetData sheetId="5"/>
      <sheetData sheetId="6">
        <row r="6">
          <cell r="A6" t="str">
            <v>H225301348</v>
          </cell>
          <cell r="B6" t="str">
            <v>楊心寧</v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  <cell r="X6">
            <v>5</v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H6">
            <v>5</v>
          </cell>
          <cell r="AI6">
            <v>5</v>
          </cell>
          <cell r="AJ6">
            <v>5</v>
          </cell>
          <cell r="AK6" t="str">
            <v/>
          </cell>
        </row>
        <row r="7">
          <cell r="A7" t="str">
            <v>H125739260</v>
          </cell>
          <cell r="B7" t="str">
            <v>趙宗威</v>
          </cell>
          <cell r="C7">
            <v>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>
            <v>8</v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>
            <v>13</v>
          </cell>
          <cell r="AI7">
            <v>13</v>
          </cell>
          <cell r="AJ7">
            <v>13</v>
          </cell>
          <cell r="AK7" t="str">
            <v>月保</v>
          </cell>
        </row>
        <row r="8">
          <cell r="A8" t="str">
            <v>A224900760</v>
          </cell>
          <cell r="B8" t="str">
            <v>胡瑞瑾</v>
          </cell>
          <cell r="C8">
            <v>5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>
            <v>7</v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H8">
            <v>12</v>
          </cell>
          <cell r="AI8">
            <v>12</v>
          </cell>
          <cell r="AJ8">
            <v>12</v>
          </cell>
          <cell r="AK8" t="str">
            <v>月保</v>
          </cell>
        </row>
        <row r="9">
          <cell r="A9" t="str">
            <v>A227493217</v>
          </cell>
          <cell r="B9" t="str">
            <v>張菱彩</v>
          </cell>
          <cell r="C9">
            <v>5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X9">
            <v>5</v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H9">
            <v>10</v>
          </cell>
          <cell r="AI9">
            <v>10</v>
          </cell>
          <cell r="AJ9">
            <v>10</v>
          </cell>
          <cell r="AK9" t="str">
            <v>月保</v>
          </cell>
        </row>
        <row r="10">
          <cell r="A10" t="str">
            <v>K223001990</v>
          </cell>
          <cell r="B10" t="str">
            <v>風佩慈</v>
          </cell>
          <cell r="C10">
            <v>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>
            <v>8</v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H10">
            <v>13</v>
          </cell>
          <cell r="AI10">
            <v>13</v>
          </cell>
          <cell r="AJ10">
            <v>13</v>
          </cell>
          <cell r="AK10" t="str">
            <v>月保</v>
          </cell>
        </row>
        <row r="11">
          <cell r="A11" t="str">
            <v>K123196367</v>
          </cell>
          <cell r="B11" t="str">
            <v>蔡晨瀚</v>
          </cell>
          <cell r="C11">
            <v>4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>
            <v>3</v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H11">
            <v>7</v>
          </cell>
          <cell r="AI11">
            <v>7</v>
          </cell>
          <cell r="AJ11">
            <v>7</v>
          </cell>
          <cell r="AK11" t="str">
            <v/>
          </cell>
        </row>
        <row r="12">
          <cell r="A12" t="str">
            <v>H225186083</v>
          </cell>
          <cell r="B12" t="str">
            <v>吳芷華</v>
          </cell>
          <cell r="C12" t="str">
            <v/>
          </cell>
          <cell r="D12" t="str">
            <v/>
          </cell>
          <cell r="E12">
            <v>2</v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>
            <v>1</v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H12">
            <v>3</v>
          </cell>
          <cell r="AI12">
            <v>3</v>
          </cell>
          <cell r="AJ12">
            <v>3</v>
          </cell>
          <cell r="AK12" t="str">
            <v/>
          </cell>
        </row>
        <row r="13">
          <cell r="A13" t="str">
            <v>O200507019</v>
          </cell>
          <cell r="B13" t="str">
            <v>楊念庭</v>
          </cell>
          <cell r="C13" t="str">
            <v/>
          </cell>
          <cell r="D13" t="str">
            <v/>
          </cell>
          <cell r="E13">
            <v>2</v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>
            <v>1</v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H13">
            <v>3</v>
          </cell>
          <cell r="AI13">
            <v>3</v>
          </cell>
          <cell r="AJ13">
            <v>3</v>
          </cell>
          <cell r="AK13" t="str">
            <v/>
          </cell>
        </row>
        <row r="14">
          <cell r="A14" t="str">
            <v>I200489426</v>
          </cell>
          <cell r="B14" t="str">
            <v>林沛淳</v>
          </cell>
          <cell r="C14" t="str">
            <v/>
          </cell>
          <cell r="D14" t="str">
            <v/>
          </cell>
          <cell r="E14">
            <v>2</v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>
            <v>1</v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H14">
            <v>3</v>
          </cell>
          <cell r="AI14">
            <v>3</v>
          </cell>
          <cell r="AJ14">
            <v>3</v>
          </cell>
          <cell r="AK14" t="str">
            <v/>
          </cell>
        </row>
        <row r="15">
          <cell r="A15" t="str">
            <v>J223004329</v>
          </cell>
          <cell r="B15" t="str">
            <v>范如葳</v>
          </cell>
          <cell r="C15">
            <v>1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  <cell r="X15">
            <v>1</v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  <cell r="AH15">
            <v>2</v>
          </cell>
          <cell r="AI15">
            <v>2</v>
          </cell>
          <cell r="AJ15">
            <v>2</v>
          </cell>
          <cell r="AK15" t="str">
            <v/>
          </cell>
        </row>
        <row r="16">
          <cell r="A16" t="str">
            <v>K223100372</v>
          </cell>
          <cell r="B16" t="str">
            <v>許晏芝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>
            <v>4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H16">
            <v>4</v>
          </cell>
          <cell r="AI16">
            <v>4</v>
          </cell>
          <cell r="AJ16">
            <v>4</v>
          </cell>
          <cell r="AK16" t="str">
            <v/>
          </cell>
        </row>
        <row r="17">
          <cell r="A17" t="str">
            <v>F230099504</v>
          </cell>
          <cell r="B17" t="str">
            <v>李依純</v>
          </cell>
          <cell r="C17">
            <v>5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  <cell r="AH17">
            <v>5</v>
          </cell>
          <cell r="AI17">
            <v>5</v>
          </cell>
          <cell r="AJ17">
            <v>5</v>
          </cell>
          <cell r="AK17" t="str">
            <v/>
          </cell>
        </row>
        <row r="18">
          <cell r="A18" t="str">
            <v>H125451225</v>
          </cell>
          <cell r="B18" t="str">
            <v>楊証麟</v>
          </cell>
          <cell r="C18" t="str">
            <v/>
          </cell>
          <cell r="D18" t="str">
            <v/>
          </cell>
          <cell r="E18">
            <v>2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H18">
            <v>2</v>
          </cell>
          <cell r="AI18">
            <v>2</v>
          </cell>
          <cell r="AJ18">
            <v>2</v>
          </cell>
          <cell r="AK18" t="str">
            <v/>
          </cell>
        </row>
        <row r="19">
          <cell r="A19" t="str">
            <v>A131379120</v>
          </cell>
          <cell r="B19" t="str">
            <v>王仁傑</v>
          </cell>
          <cell r="C19" t="str">
            <v/>
          </cell>
          <cell r="D19" t="str">
            <v/>
          </cell>
          <cell r="E19">
            <v>2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H19">
            <v>2</v>
          </cell>
          <cell r="AI19">
            <v>2</v>
          </cell>
          <cell r="AJ19">
            <v>2</v>
          </cell>
          <cell r="AK19" t="str">
            <v/>
          </cell>
        </row>
        <row r="20">
          <cell r="A20" t="str">
            <v>F230072192</v>
          </cell>
          <cell r="B20" t="str">
            <v>許詩雅</v>
          </cell>
          <cell r="C20">
            <v>5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>
            <v>1</v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H20">
            <v>6</v>
          </cell>
          <cell r="AI20">
            <v>6</v>
          </cell>
          <cell r="AJ20">
            <v>6</v>
          </cell>
          <cell r="AK20" t="str">
            <v/>
          </cell>
        </row>
        <row r="21">
          <cell r="A21" t="str">
            <v>G222199694</v>
          </cell>
          <cell r="B21" t="str">
            <v>徐鈺婷</v>
          </cell>
          <cell r="C21">
            <v>2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 t="str">
            <v/>
          </cell>
          <cell r="AH21">
            <v>2</v>
          </cell>
          <cell r="AI21">
            <v>2</v>
          </cell>
          <cell r="AJ21">
            <v>2</v>
          </cell>
          <cell r="AK21" t="str">
            <v/>
          </cell>
        </row>
        <row r="22">
          <cell r="A22" t="str">
            <v>R224171263</v>
          </cell>
          <cell r="B22" t="str">
            <v>黃淑琴</v>
          </cell>
          <cell r="C22">
            <v>7</v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>
            <v>8</v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 t="str">
            <v/>
          </cell>
          <cell r="AH22">
            <v>15</v>
          </cell>
          <cell r="AI22">
            <v>15</v>
          </cell>
          <cell r="AJ22">
            <v>15</v>
          </cell>
          <cell r="AK22" t="str">
            <v>月保</v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 t="str">
            <v/>
          </cell>
          <cell r="AH23">
            <v>0</v>
          </cell>
          <cell r="AI23">
            <v>0</v>
          </cell>
          <cell r="AJ23">
            <v>0</v>
          </cell>
          <cell r="AK23" t="e">
            <v>#N/A</v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>
            <v>0</v>
          </cell>
          <cell r="AI24">
            <v>0</v>
          </cell>
          <cell r="AJ24">
            <v>0</v>
          </cell>
          <cell r="AK24" t="e">
            <v>#N/A</v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>
            <v>0</v>
          </cell>
          <cell r="AI25">
            <v>0</v>
          </cell>
          <cell r="AJ25">
            <v>0</v>
          </cell>
          <cell r="AK25" t="e">
            <v>#N/A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>
            <v>0</v>
          </cell>
          <cell r="AI26">
            <v>0</v>
          </cell>
          <cell r="AJ26">
            <v>0</v>
          </cell>
          <cell r="AK26" t="e">
            <v>#N/A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H27">
            <v>0</v>
          </cell>
          <cell r="AI27">
            <v>0</v>
          </cell>
          <cell r="AJ27">
            <v>0</v>
          </cell>
          <cell r="AK27" t="e">
            <v>#N/A</v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F28" t="str">
            <v/>
          </cell>
          <cell r="AG28" t="str">
            <v/>
          </cell>
          <cell r="AH28">
            <v>0</v>
          </cell>
          <cell r="AI28">
            <v>0</v>
          </cell>
          <cell r="AJ28">
            <v>0</v>
          </cell>
          <cell r="AK28" t="e">
            <v>#N/A</v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H29">
            <v>0</v>
          </cell>
          <cell r="AI29">
            <v>0</v>
          </cell>
          <cell r="AJ29">
            <v>0</v>
          </cell>
          <cell r="AK29" t="e">
            <v>#N/A</v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F30" t="str">
            <v/>
          </cell>
          <cell r="AG30" t="str">
            <v/>
          </cell>
          <cell r="AH30">
            <v>0</v>
          </cell>
          <cell r="AI30">
            <v>0</v>
          </cell>
          <cell r="AJ30">
            <v>0</v>
          </cell>
          <cell r="AK30" t="e">
            <v>#N/A</v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 t="str">
            <v/>
          </cell>
          <cell r="AH31">
            <v>0</v>
          </cell>
          <cell r="AI31">
            <v>0</v>
          </cell>
          <cell r="AJ31">
            <v>0</v>
          </cell>
          <cell r="AK31" t="e">
            <v>#N/A</v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H32">
            <v>0</v>
          </cell>
          <cell r="AI32">
            <v>0</v>
          </cell>
          <cell r="AJ32">
            <v>0</v>
          </cell>
          <cell r="AK32" t="e">
            <v>#N/A</v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 t="str">
            <v/>
          </cell>
          <cell r="AH33">
            <v>0</v>
          </cell>
          <cell r="AI33">
            <v>0</v>
          </cell>
          <cell r="AJ33">
            <v>0</v>
          </cell>
          <cell r="AK33" t="e">
            <v>#N/A</v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>
            <v>0</v>
          </cell>
          <cell r="AI34">
            <v>0</v>
          </cell>
          <cell r="AJ34">
            <v>0</v>
          </cell>
          <cell r="AK34" t="e">
            <v>#N/A</v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>
            <v>0</v>
          </cell>
          <cell r="AI35">
            <v>0</v>
          </cell>
          <cell r="AJ35">
            <v>0</v>
          </cell>
          <cell r="AK35" t="e">
            <v>#N/A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G36" t="str">
            <v/>
          </cell>
          <cell r="AH36">
            <v>0</v>
          </cell>
          <cell r="AI36">
            <v>0</v>
          </cell>
          <cell r="AJ36">
            <v>0</v>
          </cell>
          <cell r="AK36" t="e">
            <v>#N/A</v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>
            <v>0</v>
          </cell>
          <cell r="AI37">
            <v>0</v>
          </cell>
          <cell r="AJ37">
            <v>0</v>
          </cell>
          <cell r="AK37" t="e">
            <v>#N/A</v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>
            <v>0</v>
          </cell>
          <cell r="AI38">
            <v>0</v>
          </cell>
          <cell r="AJ38">
            <v>0</v>
          </cell>
          <cell r="AK38" t="e">
            <v>#N/A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>
            <v>0</v>
          </cell>
          <cell r="AI39">
            <v>0</v>
          </cell>
          <cell r="AJ39">
            <v>0</v>
          </cell>
          <cell r="AK39" t="e">
            <v>#N/A</v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>
            <v>0</v>
          </cell>
          <cell r="AI40">
            <v>0</v>
          </cell>
          <cell r="AJ40">
            <v>0</v>
          </cell>
          <cell r="AK40" t="e">
            <v>#N/A</v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>
            <v>0</v>
          </cell>
          <cell r="AI41">
            <v>0</v>
          </cell>
          <cell r="AJ41">
            <v>0</v>
          </cell>
          <cell r="AK41" t="e">
            <v>#N/A</v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H42">
            <v>0</v>
          </cell>
          <cell r="AI42">
            <v>0</v>
          </cell>
          <cell r="AJ42">
            <v>0</v>
          </cell>
          <cell r="AK42" t="e">
            <v>#N/A</v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G43" t="str">
            <v/>
          </cell>
          <cell r="AH43">
            <v>0</v>
          </cell>
          <cell r="AI43">
            <v>0</v>
          </cell>
          <cell r="AJ43">
            <v>0</v>
          </cell>
          <cell r="AK43" t="e">
            <v>#N/A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>
            <v>0</v>
          </cell>
          <cell r="AI44">
            <v>0</v>
          </cell>
          <cell r="AJ44">
            <v>0</v>
          </cell>
          <cell r="AK44" t="e">
            <v>#N/A</v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>
            <v>0</v>
          </cell>
          <cell r="AI45">
            <v>0</v>
          </cell>
          <cell r="AJ45">
            <v>0</v>
          </cell>
          <cell r="AK45" t="e">
            <v>#N/A</v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>
            <v>0</v>
          </cell>
          <cell r="AI46">
            <v>0</v>
          </cell>
          <cell r="AJ46">
            <v>0</v>
          </cell>
          <cell r="AK46" t="e">
            <v>#N/A</v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>
            <v>0</v>
          </cell>
          <cell r="AI47">
            <v>0</v>
          </cell>
          <cell r="AJ47">
            <v>0</v>
          </cell>
          <cell r="AK47" t="e">
            <v>#N/A</v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>
            <v>0</v>
          </cell>
          <cell r="AI48">
            <v>0</v>
          </cell>
          <cell r="AJ48">
            <v>0</v>
          </cell>
          <cell r="AK48" t="e">
            <v>#N/A</v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>
            <v>0</v>
          </cell>
          <cell r="AI49">
            <v>0</v>
          </cell>
          <cell r="AJ49">
            <v>0</v>
          </cell>
          <cell r="AK49" t="e">
            <v>#N/A</v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>
            <v>0</v>
          </cell>
          <cell r="AI50">
            <v>0</v>
          </cell>
          <cell r="AJ50">
            <v>0</v>
          </cell>
          <cell r="AK50" t="e">
            <v>#N/A</v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>
            <v>0</v>
          </cell>
          <cell r="AI51">
            <v>0</v>
          </cell>
          <cell r="AJ51">
            <v>0</v>
          </cell>
          <cell r="AK51" t="e">
            <v>#N/A</v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>
            <v>0</v>
          </cell>
          <cell r="AI52">
            <v>0</v>
          </cell>
          <cell r="AJ52">
            <v>0</v>
          </cell>
          <cell r="AK52" t="e">
            <v>#N/A</v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>
            <v>0</v>
          </cell>
          <cell r="AI53">
            <v>0</v>
          </cell>
          <cell r="AJ53">
            <v>0</v>
          </cell>
          <cell r="AK53" t="e">
            <v>#N/A</v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>
            <v>0</v>
          </cell>
          <cell r="AI54">
            <v>0</v>
          </cell>
          <cell r="AJ54">
            <v>0</v>
          </cell>
          <cell r="AK54" t="e">
            <v>#N/A</v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>
            <v>0</v>
          </cell>
          <cell r="AI55">
            <v>0</v>
          </cell>
          <cell r="AJ55">
            <v>0</v>
          </cell>
          <cell r="AK55" t="e">
            <v>#N/A</v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>
            <v>0</v>
          </cell>
          <cell r="AI56">
            <v>0</v>
          </cell>
          <cell r="AJ56">
            <v>0</v>
          </cell>
          <cell r="AK56" t="e">
            <v>#N/A</v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>
            <v>0</v>
          </cell>
          <cell r="AI57">
            <v>0</v>
          </cell>
          <cell r="AJ57">
            <v>0</v>
          </cell>
          <cell r="AK57" t="e">
            <v>#N/A</v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>
            <v>0</v>
          </cell>
          <cell r="AI58">
            <v>0</v>
          </cell>
          <cell r="AJ58">
            <v>0</v>
          </cell>
          <cell r="AK58" t="e">
            <v>#N/A</v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0</v>
          </cell>
          <cell r="AI59">
            <v>0</v>
          </cell>
          <cell r="AJ59">
            <v>0</v>
          </cell>
          <cell r="AK59" t="e">
            <v>#N/A</v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0</v>
          </cell>
          <cell r="AI60">
            <v>0</v>
          </cell>
          <cell r="AJ60">
            <v>0</v>
          </cell>
          <cell r="AK60" t="e">
            <v>#N/A</v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0</v>
          </cell>
          <cell r="AI61">
            <v>0</v>
          </cell>
          <cell r="AJ61">
            <v>0</v>
          </cell>
          <cell r="AK61" t="e">
            <v>#N/A</v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0</v>
          </cell>
          <cell r="AI62">
            <v>0</v>
          </cell>
          <cell r="AJ62">
            <v>0</v>
          </cell>
          <cell r="AK62" t="e">
            <v>#N/A</v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0</v>
          </cell>
          <cell r="AI63">
            <v>0</v>
          </cell>
          <cell r="AJ63">
            <v>0</v>
          </cell>
          <cell r="AK63" t="e">
            <v>#N/A</v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>
            <v>0</v>
          </cell>
          <cell r="AI64">
            <v>0</v>
          </cell>
          <cell r="AJ64">
            <v>0</v>
          </cell>
          <cell r="AK64" t="e">
            <v>#N/A</v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>
            <v>0</v>
          </cell>
          <cell r="AI65">
            <v>0</v>
          </cell>
          <cell r="AJ65">
            <v>0</v>
          </cell>
          <cell r="AK65" t="e">
            <v>#N/A</v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0</v>
          </cell>
          <cell r="AI66">
            <v>0</v>
          </cell>
          <cell r="AJ66">
            <v>0</v>
          </cell>
          <cell r="AK66" t="e">
            <v>#N/A</v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>
            <v>0</v>
          </cell>
          <cell r="AI67">
            <v>0</v>
          </cell>
          <cell r="AJ67">
            <v>0</v>
          </cell>
          <cell r="AK67" t="e">
            <v>#N/A</v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>
            <v>0</v>
          </cell>
          <cell r="AI68">
            <v>0</v>
          </cell>
          <cell r="AJ68">
            <v>0</v>
          </cell>
          <cell r="AK68" t="e">
            <v>#N/A</v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>
            <v>0</v>
          </cell>
          <cell r="AI69">
            <v>0</v>
          </cell>
          <cell r="AJ69">
            <v>0</v>
          </cell>
          <cell r="AK69" t="e">
            <v>#N/A</v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>
            <v>0</v>
          </cell>
          <cell r="AI70">
            <v>0</v>
          </cell>
          <cell r="AJ70">
            <v>0</v>
          </cell>
          <cell r="AK70" t="e">
            <v>#N/A</v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 t="str">
            <v/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>
            <v>0</v>
          </cell>
          <cell r="AI71">
            <v>0</v>
          </cell>
          <cell r="AJ71">
            <v>0</v>
          </cell>
          <cell r="AK71" t="e">
            <v>#N/A</v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 t="str">
            <v/>
          </cell>
          <cell r="AH72">
            <v>0</v>
          </cell>
          <cell r="AI72">
            <v>0</v>
          </cell>
          <cell r="AJ72">
            <v>0</v>
          </cell>
          <cell r="AK72" t="e">
            <v>#N/A</v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 t="str">
            <v/>
          </cell>
          <cell r="AH73">
            <v>0</v>
          </cell>
          <cell r="AI73">
            <v>0</v>
          </cell>
          <cell r="AJ73">
            <v>0</v>
          </cell>
          <cell r="AK73" t="e">
            <v>#N/A</v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 t="str">
            <v/>
          </cell>
          <cell r="AH74">
            <v>0</v>
          </cell>
          <cell r="AI74">
            <v>0</v>
          </cell>
          <cell r="AJ74">
            <v>0</v>
          </cell>
          <cell r="AK74" t="e">
            <v>#N/A</v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G75" t="str">
            <v/>
          </cell>
          <cell r="AH75">
            <v>0</v>
          </cell>
          <cell r="AI75">
            <v>0</v>
          </cell>
          <cell r="AJ75">
            <v>0</v>
          </cell>
          <cell r="AK75" t="e">
            <v>#N/A</v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 t="str">
            <v/>
          </cell>
          <cell r="AH76">
            <v>0</v>
          </cell>
          <cell r="AI76">
            <v>0</v>
          </cell>
          <cell r="AJ76">
            <v>0</v>
          </cell>
          <cell r="AK76" t="e">
            <v>#N/A</v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F77" t="str">
            <v/>
          </cell>
          <cell r="AG77" t="str">
            <v/>
          </cell>
          <cell r="AH77">
            <v>0</v>
          </cell>
          <cell r="AI77">
            <v>0</v>
          </cell>
          <cell r="AJ77">
            <v>0</v>
          </cell>
          <cell r="AK77" t="e">
            <v>#N/A</v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H78">
            <v>0</v>
          </cell>
          <cell r="AI78">
            <v>0</v>
          </cell>
          <cell r="AJ78">
            <v>0</v>
          </cell>
          <cell r="AK78" t="e">
            <v>#N/A</v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H79">
            <v>0</v>
          </cell>
          <cell r="AI79">
            <v>0</v>
          </cell>
          <cell r="AJ79">
            <v>0</v>
          </cell>
          <cell r="AK79" t="e">
            <v>#N/A</v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H80">
            <v>0</v>
          </cell>
          <cell r="AI80">
            <v>0</v>
          </cell>
          <cell r="AJ80">
            <v>0</v>
          </cell>
          <cell r="AK80" t="e">
            <v>#N/A</v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H81">
            <v>0</v>
          </cell>
          <cell r="AI81">
            <v>0</v>
          </cell>
          <cell r="AJ81">
            <v>0</v>
          </cell>
          <cell r="AK81" t="e">
            <v>#N/A</v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H82">
            <v>0</v>
          </cell>
          <cell r="AI82">
            <v>0</v>
          </cell>
          <cell r="AJ82">
            <v>0</v>
          </cell>
          <cell r="AK82" t="e">
            <v>#N/A</v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H83">
            <v>0</v>
          </cell>
          <cell r="AI83">
            <v>0</v>
          </cell>
          <cell r="AJ83">
            <v>0</v>
          </cell>
          <cell r="AK83" t="e">
            <v>#N/A</v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H84">
            <v>0</v>
          </cell>
          <cell r="AI84">
            <v>0</v>
          </cell>
          <cell r="AJ84">
            <v>0</v>
          </cell>
          <cell r="AK84" t="e">
            <v>#N/A</v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G85" t="str">
            <v/>
          </cell>
          <cell r="AH85">
            <v>0</v>
          </cell>
          <cell r="AI85">
            <v>0</v>
          </cell>
          <cell r="AJ85">
            <v>0</v>
          </cell>
          <cell r="AK85" t="e">
            <v>#N/A</v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H86">
            <v>0</v>
          </cell>
          <cell r="AI86">
            <v>0</v>
          </cell>
          <cell r="AJ86">
            <v>0</v>
          </cell>
          <cell r="AK86" t="e">
            <v>#N/A</v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H87">
            <v>0</v>
          </cell>
          <cell r="AI87">
            <v>0</v>
          </cell>
          <cell r="AJ87">
            <v>0</v>
          </cell>
          <cell r="AK87" t="e">
            <v>#N/A</v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H88">
            <v>0</v>
          </cell>
          <cell r="AI88">
            <v>0</v>
          </cell>
          <cell r="AJ88">
            <v>0</v>
          </cell>
          <cell r="AK88" t="e">
            <v>#N/A</v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G89" t="str">
            <v/>
          </cell>
          <cell r="AH89">
            <v>0</v>
          </cell>
          <cell r="AI89">
            <v>0</v>
          </cell>
          <cell r="AJ89">
            <v>0</v>
          </cell>
          <cell r="AK89" t="e">
            <v>#N/A</v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G90" t="str">
            <v/>
          </cell>
          <cell r="AH90">
            <v>0</v>
          </cell>
          <cell r="AI90">
            <v>0</v>
          </cell>
          <cell r="AJ90">
            <v>0</v>
          </cell>
          <cell r="AK90" t="e">
            <v>#N/A</v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G91" t="str">
            <v/>
          </cell>
          <cell r="AH91">
            <v>0</v>
          </cell>
          <cell r="AI91">
            <v>0</v>
          </cell>
          <cell r="AJ91">
            <v>0</v>
          </cell>
          <cell r="AK91" t="e">
            <v>#N/A</v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G92" t="str">
            <v/>
          </cell>
          <cell r="AH92">
            <v>0</v>
          </cell>
          <cell r="AI92">
            <v>0</v>
          </cell>
          <cell r="AJ92">
            <v>0</v>
          </cell>
          <cell r="AK92" t="e">
            <v>#N/A</v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G93" t="str">
            <v/>
          </cell>
          <cell r="AH93">
            <v>0</v>
          </cell>
          <cell r="AI93">
            <v>0</v>
          </cell>
          <cell r="AJ93">
            <v>0</v>
          </cell>
          <cell r="AK93" t="e">
            <v>#N/A</v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F94" t="str">
            <v/>
          </cell>
          <cell r="AG94" t="str">
            <v/>
          </cell>
          <cell r="AH94">
            <v>0</v>
          </cell>
          <cell r="AI94">
            <v>0</v>
          </cell>
          <cell r="AJ94">
            <v>0</v>
          </cell>
          <cell r="AK94" t="e">
            <v>#N/A</v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F95" t="str">
            <v/>
          </cell>
          <cell r="AG95" t="str">
            <v/>
          </cell>
          <cell r="AH95">
            <v>0</v>
          </cell>
          <cell r="AI95">
            <v>0</v>
          </cell>
          <cell r="AJ95">
            <v>0</v>
          </cell>
          <cell r="AK95" t="e">
            <v>#N/A</v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F96" t="str">
            <v/>
          </cell>
          <cell r="AG96" t="str">
            <v/>
          </cell>
          <cell r="AH96">
            <v>0</v>
          </cell>
          <cell r="AI96">
            <v>0</v>
          </cell>
          <cell r="AJ96">
            <v>0</v>
          </cell>
          <cell r="AK96" t="e">
            <v>#N/A</v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F97" t="str">
            <v/>
          </cell>
          <cell r="AG97" t="str">
            <v/>
          </cell>
          <cell r="AH97">
            <v>0</v>
          </cell>
          <cell r="AI97">
            <v>0</v>
          </cell>
          <cell r="AJ97">
            <v>0</v>
          </cell>
          <cell r="AK97" t="e">
            <v>#N/A</v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F98" t="str">
            <v/>
          </cell>
          <cell r="AG98" t="str">
            <v/>
          </cell>
          <cell r="AH98">
            <v>0</v>
          </cell>
          <cell r="AI98">
            <v>0</v>
          </cell>
          <cell r="AJ98">
            <v>0</v>
          </cell>
          <cell r="AK98" t="e">
            <v>#N/A</v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F99" t="str">
            <v/>
          </cell>
          <cell r="AG99" t="str">
            <v/>
          </cell>
          <cell r="AH99">
            <v>0</v>
          </cell>
          <cell r="AI99">
            <v>0</v>
          </cell>
          <cell r="AJ99">
            <v>0</v>
          </cell>
          <cell r="AK99" t="e">
            <v>#N/A</v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F100" t="str">
            <v/>
          </cell>
          <cell r="AG100" t="str">
            <v/>
          </cell>
          <cell r="AH100">
            <v>0</v>
          </cell>
          <cell r="AI100">
            <v>0</v>
          </cell>
          <cell r="AJ100">
            <v>0</v>
          </cell>
          <cell r="AK100" t="e">
            <v>#N/A</v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F101" t="str">
            <v/>
          </cell>
          <cell r="AG101" t="str">
            <v/>
          </cell>
          <cell r="AH101">
            <v>0</v>
          </cell>
          <cell r="AI101">
            <v>0</v>
          </cell>
          <cell r="AJ101">
            <v>0</v>
          </cell>
          <cell r="AK101" t="e">
            <v>#N/A</v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F102" t="str">
            <v/>
          </cell>
          <cell r="AG102" t="str">
            <v/>
          </cell>
          <cell r="AH102">
            <v>0</v>
          </cell>
          <cell r="AI102">
            <v>0</v>
          </cell>
          <cell r="AJ102">
            <v>0</v>
          </cell>
          <cell r="AK102" t="e">
            <v>#N/A</v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F103" t="str">
            <v/>
          </cell>
          <cell r="AG103" t="str">
            <v/>
          </cell>
          <cell r="AH103">
            <v>0</v>
          </cell>
          <cell r="AI103">
            <v>0</v>
          </cell>
          <cell r="AJ103">
            <v>0</v>
          </cell>
          <cell r="AK103" t="e">
            <v>#N/A</v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F104" t="str">
            <v/>
          </cell>
          <cell r="AG104" t="str">
            <v/>
          </cell>
          <cell r="AH104">
            <v>0</v>
          </cell>
          <cell r="AI104">
            <v>0</v>
          </cell>
          <cell r="AJ104">
            <v>0</v>
          </cell>
          <cell r="AK104" t="e">
            <v>#N/A</v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F105" t="str">
            <v/>
          </cell>
          <cell r="AG105" t="str">
            <v/>
          </cell>
          <cell r="AH105">
            <v>0</v>
          </cell>
          <cell r="AI105">
            <v>0</v>
          </cell>
          <cell r="AJ105">
            <v>0</v>
          </cell>
          <cell r="AK105" t="e">
            <v>#N/A</v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F106" t="str">
            <v/>
          </cell>
          <cell r="AG106" t="str">
            <v/>
          </cell>
          <cell r="AH106">
            <v>0</v>
          </cell>
          <cell r="AI106">
            <v>0</v>
          </cell>
          <cell r="AJ106">
            <v>0</v>
          </cell>
          <cell r="AK106" t="e">
            <v>#N/A</v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F107" t="str">
            <v/>
          </cell>
          <cell r="AG107" t="str">
            <v/>
          </cell>
          <cell r="AH107">
            <v>0</v>
          </cell>
          <cell r="AI107">
            <v>0</v>
          </cell>
          <cell r="AJ107">
            <v>0</v>
          </cell>
          <cell r="AK107" t="e">
            <v>#N/A</v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F108" t="str">
            <v/>
          </cell>
          <cell r="AG108" t="str">
            <v/>
          </cell>
          <cell r="AH108">
            <v>0</v>
          </cell>
          <cell r="AI108">
            <v>0</v>
          </cell>
          <cell r="AJ108">
            <v>0</v>
          </cell>
          <cell r="AK108" t="e">
            <v>#N/A</v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F109" t="str">
            <v/>
          </cell>
          <cell r="AG109" t="str">
            <v/>
          </cell>
          <cell r="AH109">
            <v>0</v>
          </cell>
          <cell r="AI109">
            <v>0</v>
          </cell>
          <cell r="AJ109">
            <v>0</v>
          </cell>
          <cell r="AK109" t="e">
            <v>#N/A</v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F110" t="str">
            <v/>
          </cell>
          <cell r="AG110" t="str">
            <v/>
          </cell>
          <cell r="AH110">
            <v>0</v>
          </cell>
          <cell r="AI110">
            <v>0</v>
          </cell>
          <cell r="AJ110">
            <v>0</v>
          </cell>
          <cell r="AK110" t="e">
            <v>#N/A</v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F111" t="str">
            <v/>
          </cell>
          <cell r="AG111" t="str">
            <v/>
          </cell>
          <cell r="AH111">
            <v>0</v>
          </cell>
          <cell r="AI111">
            <v>0</v>
          </cell>
          <cell r="AJ111">
            <v>0</v>
          </cell>
          <cell r="AK111" t="e">
            <v>#N/A</v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F112" t="str">
            <v/>
          </cell>
          <cell r="AG112" t="str">
            <v/>
          </cell>
          <cell r="AH112">
            <v>0</v>
          </cell>
          <cell r="AI112">
            <v>0</v>
          </cell>
          <cell r="AJ112">
            <v>0</v>
          </cell>
          <cell r="AK112" t="e">
            <v>#N/A</v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F113" t="str">
            <v/>
          </cell>
          <cell r="AG113" t="str">
            <v/>
          </cell>
          <cell r="AH113">
            <v>0</v>
          </cell>
          <cell r="AI113">
            <v>0</v>
          </cell>
          <cell r="AJ113">
            <v>0</v>
          </cell>
          <cell r="AK113" t="e">
            <v>#N/A</v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F114" t="str">
            <v/>
          </cell>
          <cell r="AG114" t="str">
            <v/>
          </cell>
          <cell r="AH114">
            <v>0</v>
          </cell>
          <cell r="AI114">
            <v>0</v>
          </cell>
          <cell r="AJ114">
            <v>0</v>
          </cell>
          <cell r="AK114" t="e">
            <v>#N/A</v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F115" t="str">
            <v/>
          </cell>
          <cell r="AG115" t="str">
            <v/>
          </cell>
          <cell r="AH115">
            <v>0</v>
          </cell>
          <cell r="AI115">
            <v>0</v>
          </cell>
          <cell r="AJ115">
            <v>0</v>
          </cell>
          <cell r="AK115" t="e">
            <v>#N/A</v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F116" t="str">
            <v/>
          </cell>
          <cell r="AG116" t="str">
            <v/>
          </cell>
          <cell r="AH116">
            <v>0</v>
          </cell>
          <cell r="AI116">
            <v>0</v>
          </cell>
          <cell r="AJ116">
            <v>0</v>
          </cell>
          <cell r="AK116" t="e">
            <v>#N/A</v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F117" t="str">
            <v/>
          </cell>
          <cell r="AG117" t="str">
            <v/>
          </cell>
          <cell r="AH117">
            <v>0</v>
          </cell>
          <cell r="AI117">
            <v>0</v>
          </cell>
          <cell r="AJ117">
            <v>0</v>
          </cell>
          <cell r="AK117" t="e">
            <v>#N/A</v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F118" t="str">
            <v/>
          </cell>
          <cell r="AG118" t="str">
            <v/>
          </cell>
          <cell r="AH118">
            <v>0</v>
          </cell>
          <cell r="AI118">
            <v>0</v>
          </cell>
          <cell r="AJ118">
            <v>0</v>
          </cell>
          <cell r="AK118" t="e">
            <v>#N/A</v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F119" t="str">
            <v/>
          </cell>
          <cell r="AG119" t="str">
            <v/>
          </cell>
          <cell r="AH119">
            <v>0</v>
          </cell>
          <cell r="AI119">
            <v>0</v>
          </cell>
          <cell r="AJ119">
            <v>0</v>
          </cell>
          <cell r="AK119" t="e">
            <v>#N/A</v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F120" t="str">
            <v/>
          </cell>
          <cell r="AG120" t="str">
            <v/>
          </cell>
          <cell r="AH120">
            <v>0</v>
          </cell>
          <cell r="AI120">
            <v>0</v>
          </cell>
          <cell r="AJ120">
            <v>0</v>
          </cell>
          <cell r="AK120" t="e">
            <v>#N/A</v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F121" t="str">
            <v/>
          </cell>
          <cell r="AG121" t="str">
            <v/>
          </cell>
          <cell r="AH121">
            <v>0</v>
          </cell>
          <cell r="AI121">
            <v>0</v>
          </cell>
          <cell r="AJ121">
            <v>0</v>
          </cell>
          <cell r="AK121" t="e">
            <v>#N/A</v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F122" t="str">
            <v/>
          </cell>
          <cell r="AG122" t="str">
            <v/>
          </cell>
          <cell r="AH122">
            <v>0</v>
          </cell>
          <cell r="AI122">
            <v>0</v>
          </cell>
          <cell r="AJ122">
            <v>0</v>
          </cell>
          <cell r="AK122" t="e">
            <v>#N/A</v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F123" t="str">
            <v/>
          </cell>
          <cell r="AG123" t="str">
            <v/>
          </cell>
          <cell r="AH123">
            <v>0</v>
          </cell>
          <cell r="AI123">
            <v>0</v>
          </cell>
          <cell r="AJ123">
            <v>0</v>
          </cell>
          <cell r="AK123" t="e">
            <v>#N/A</v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F124" t="str">
            <v/>
          </cell>
          <cell r="AG124" t="str">
            <v/>
          </cell>
          <cell r="AH124">
            <v>0</v>
          </cell>
          <cell r="AI124">
            <v>0</v>
          </cell>
          <cell r="AJ124">
            <v>0</v>
          </cell>
          <cell r="AK124" t="e">
            <v>#N/A</v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F125" t="str">
            <v/>
          </cell>
          <cell r="AG125" t="str">
            <v/>
          </cell>
          <cell r="AH125">
            <v>0</v>
          </cell>
          <cell r="AI125">
            <v>0</v>
          </cell>
          <cell r="AJ125">
            <v>0</v>
          </cell>
          <cell r="AK125" t="e">
            <v>#N/A</v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F126" t="str">
            <v/>
          </cell>
          <cell r="AG126" t="str">
            <v/>
          </cell>
          <cell r="AH126">
            <v>0</v>
          </cell>
          <cell r="AI126">
            <v>0</v>
          </cell>
          <cell r="AJ126">
            <v>0</v>
          </cell>
          <cell r="AK126" t="e">
            <v>#N/A</v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F127" t="str">
            <v/>
          </cell>
          <cell r="AG127" t="str">
            <v/>
          </cell>
          <cell r="AH127">
            <v>0</v>
          </cell>
          <cell r="AI127">
            <v>0</v>
          </cell>
          <cell r="AJ127">
            <v>0</v>
          </cell>
          <cell r="AK127" t="e">
            <v>#N/A</v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F128" t="str">
            <v/>
          </cell>
          <cell r="AG128" t="str">
            <v/>
          </cell>
          <cell r="AH128">
            <v>0</v>
          </cell>
          <cell r="AI128">
            <v>0</v>
          </cell>
          <cell r="AJ128">
            <v>0</v>
          </cell>
          <cell r="AK128" t="e">
            <v>#N/A</v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F129" t="str">
            <v/>
          </cell>
          <cell r="AG129" t="str">
            <v/>
          </cell>
          <cell r="AH129">
            <v>0</v>
          </cell>
          <cell r="AI129">
            <v>0</v>
          </cell>
          <cell r="AJ129">
            <v>0</v>
          </cell>
          <cell r="AK129" t="e">
            <v>#N/A</v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F130" t="str">
            <v/>
          </cell>
          <cell r="AG130" t="str">
            <v/>
          </cell>
          <cell r="AH130">
            <v>0</v>
          </cell>
          <cell r="AI130">
            <v>0</v>
          </cell>
          <cell r="AJ130">
            <v>0</v>
          </cell>
          <cell r="AK130" t="e">
            <v>#N/A</v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F131" t="str">
            <v/>
          </cell>
          <cell r="AG131" t="str">
            <v/>
          </cell>
          <cell r="AH131">
            <v>0</v>
          </cell>
          <cell r="AI131">
            <v>0</v>
          </cell>
          <cell r="AJ131">
            <v>0</v>
          </cell>
          <cell r="AK131" t="e">
            <v>#N/A</v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F132" t="str">
            <v/>
          </cell>
          <cell r="AG132" t="str">
            <v/>
          </cell>
          <cell r="AH132">
            <v>0</v>
          </cell>
          <cell r="AI132">
            <v>0</v>
          </cell>
          <cell r="AJ132">
            <v>0</v>
          </cell>
          <cell r="AK132" t="e">
            <v>#N/A</v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F133" t="str">
            <v/>
          </cell>
          <cell r="AG133" t="str">
            <v/>
          </cell>
          <cell r="AH133">
            <v>0</v>
          </cell>
          <cell r="AI133">
            <v>0</v>
          </cell>
          <cell r="AJ133">
            <v>0</v>
          </cell>
          <cell r="AK133" t="e">
            <v>#N/A</v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F134" t="str">
            <v/>
          </cell>
          <cell r="AG134" t="str">
            <v/>
          </cell>
          <cell r="AH134">
            <v>0</v>
          </cell>
          <cell r="AI134">
            <v>0</v>
          </cell>
          <cell r="AJ134">
            <v>0</v>
          </cell>
          <cell r="AK134" t="e">
            <v>#N/A</v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  <cell r="AC135" t="str">
            <v/>
          </cell>
          <cell r="AD135" t="str">
            <v/>
          </cell>
          <cell r="AE135" t="str">
            <v/>
          </cell>
          <cell r="AF135" t="str">
            <v/>
          </cell>
          <cell r="AG135" t="str">
            <v/>
          </cell>
          <cell r="AH135">
            <v>0</v>
          </cell>
          <cell r="AI135">
            <v>0</v>
          </cell>
          <cell r="AJ135">
            <v>0</v>
          </cell>
          <cell r="AK135" t="e">
            <v>#N/A</v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F136" t="str">
            <v/>
          </cell>
          <cell r="AG136" t="str">
            <v/>
          </cell>
          <cell r="AH136">
            <v>0</v>
          </cell>
          <cell r="AI136">
            <v>0</v>
          </cell>
          <cell r="AJ136">
            <v>0</v>
          </cell>
          <cell r="AK136" t="e">
            <v>#N/A</v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F137" t="str">
            <v/>
          </cell>
          <cell r="AG137" t="str">
            <v/>
          </cell>
          <cell r="AH137">
            <v>0</v>
          </cell>
          <cell r="AI137">
            <v>0</v>
          </cell>
          <cell r="AJ137">
            <v>0</v>
          </cell>
          <cell r="AK137" t="e">
            <v>#N/A</v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F138" t="str">
            <v/>
          </cell>
          <cell r="AG138" t="str">
            <v/>
          </cell>
          <cell r="AH138">
            <v>0</v>
          </cell>
          <cell r="AI138">
            <v>0</v>
          </cell>
          <cell r="AJ138">
            <v>0</v>
          </cell>
          <cell r="AK138" t="e">
            <v>#N/A</v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F139" t="str">
            <v/>
          </cell>
          <cell r="AG139" t="str">
            <v/>
          </cell>
          <cell r="AH139">
            <v>0</v>
          </cell>
          <cell r="AI139">
            <v>0</v>
          </cell>
          <cell r="AJ139">
            <v>0</v>
          </cell>
          <cell r="AK139" t="e">
            <v>#N/A</v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F140" t="str">
            <v/>
          </cell>
          <cell r="AG140" t="str">
            <v/>
          </cell>
          <cell r="AH140">
            <v>0</v>
          </cell>
          <cell r="AI140">
            <v>0</v>
          </cell>
          <cell r="AJ140">
            <v>0</v>
          </cell>
          <cell r="AK140" t="e">
            <v>#N/A</v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F141" t="str">
            <v/>
          </cell>
          <cell r="AG141" t="str">
            <v/>
          </cell>
          <cell r="AH141">
            <v>0</v>
          </cell>
          <cell r="AI141">
            <v>0</v>
          </cell>
          <cell r="AJ141">
            <v>0</v>
          </cell>
          <cell r="AK141" t="e">
            <v>#N/A</v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F142" t="str">
            <v/>
          </cell>
          <cell r="AG142" t="str">
            <v/>
          </cell>
          <cell r="AH142">
            <v>0</v>
          </cell>
          <cell r="AI142">
            <v>0</v>
          </cell>
          <cell r="AJ142">
            <v>0</v>
          </cell>
          <cell r="AK142" t="e">
            <v>#N/A</v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F143" t="str">
            <v/>
          </cell>
          <cell r="AG143" t="str">
            <v/>
          </cell>
          <cell r="AH143">
            <v>0</v>
          </cell>
          <cell r="AI143">
            <v>0</v>
          </cell>
          <cell r="AJ143">
            <v>0</v>
          </cell>
          <cell r="AK143" t="e">
            <v>#N/A</v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F144" t="str">
            <v/>
          </cell>
          <cell r="AG144" t="str">
            <v/>
          </cell>
          <cell r="AH144">
            <v>0</v>
          </cell>
          <cell r="AI144">
            <v>0</v>
          </cell>
          <cell r="AJ144">
            <v>0</v>
          </cell>
          <cell r="AK144" t="e">
            <v>#N/A</v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F145" t="str">
            <v/>
          </cell>
          <cell r="AG145" t="str">
            <v/>
          </cell>
          <cell r="AH145">
            <v>0</v>
          </cell>
          <cell r="AI145">
            <v>0</v>
          </cell>
          <cell r="AJ145">
            <v>0</v>
          </cell>
          <cell r="AK145" t="e">
            <v>#N/A</v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F146" t="str">
            <v/>
          </cell>
          <cell r="AG146" t="str">
            <v/>
          </cell>
          <cell r="AH146">
            <v>0</v>
          </cell>
          <cell r="AI146">
            <v>0</v>
          </cell>
          <cell r="AJ146">
            <v>0</v>
          </cell>
          <cell r="AK146" t="e">
            <v>#N/A</v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F147" t="str">
            <v/>
          </cell>
          <cell r="AG147" t="str">
            <v/>
          </cell>
          <cell r="AH147">
            <v>0</v>
          </cell>
          <cell r="AI147">
            <v>0</v>
          </cell>
          <cell r="AJ147">
            <v>0</v>
          </cell>
          <cell r="AK147" t="e">
            <v>#N/A</v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F148" t="str">
            <v/>
          </cell>
          <cell r="AG148" t="str">
            <v/>
          </cell>
          <cell r="AH148">
            <v>0</v>
          </cell>
          <cell r="AI148">
            <v>0</v>
          </cell>
          <cell r="AJ148">
            <v>0</v>
          </cell>
          <cell r="AK148" t="e">
            <v>#N/A</v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F149" t="str">
            <v/>
          </cell>
          <cell r="AG149" t="str">
            <v/>
          </cell>
          <cell r="AH149">
            <v>0</v>
          </cell>
          <cell r="AI149">
            <v>0</v>
          </cell>
          <cell r="AJ149">
            <v>0</v>
          </cell>
          <cell r="AK149" t="e">
            <v>#N/A</v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F150" t="str">
            <v/>
          </cell>
          <cell r="AG150" t="str">
            <v/>
          </cell>
          <cell r="AH150">
            <v>0</v>
          </cell>
          <cell r="AI150">
            <v>0</v>
          </cell>
          <cell r="AJ150">
            <v>0</v>
          </cell>
          <cell r="AK150" t="e">
            <v>#N/A</v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F151" t="str">
            <v/>
          </cell>
          <cell r="AG151" t="str">
            <v/>
          </cell>
          <cell r="AH151">
            <v>0</v>
          </cell>
          <cell r="AI151">
            <v>0</v>
          </cell>
          <cell r="AJ151">
            <v>0</v>
          </cell>
          <cell r="AK151" t="e">
            <v>#N/A</v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F152" t="str">
            <v/>
          </cell>
          <cell r="AG152" t="str">
            <v/>
          </cell>
          <cell r="AH152">
            <v>0</v>
          </cell>
          <cell r="AI152">
            <v>0</v>
          </cell>
          <cell r="AJ152">
            <v>0</v>
          </cell>
          <cell r="AK152" t="e">
            <v>#N/A</v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F153" t="str">
            <v/>
          </cell>
          <cell r="AG153" t="str">
            <v/>
          </cell>
          <cell r="AH153">
            <v>0</v>
          </cell>
          <cell r="AI153">
            <v>0</v>
          </cell>
          <cell r="AJ153">
            <v>0</v>
          </cell>
          <cell r="AK153" t="e">
            <v>#N/A</v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F154" t="str">
            <v/>
          </cell>
          <cell r="AG154" t="str">
            <v/>
          </cell>
          <cell r="AH154">
            <v>0</v>
          </cell>
          <cell r="AI154">
            <v>0</v>
          </cell>
          <cell r="AJ154">
            <v>0</v>
          </cell>
          <cell r="AK154" t="e">
            <v>#N/A</v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F155" t="str">
            <v/>
          </cell>
          <cell r="AG155" t="str">
            <v/>
          </cell>
          <cell r="AH155">
            <v>0</v>
          </cell>
          <cell r="AI155">
            <v>0</v>
          </cell>
          <cell r="AJ155">
            <v>0</v>
          </cell>
          <cell r="AK155" t="e">
            <v>#N/A</v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F156" t="str">
            <v/>
          </cell>
          <cell r="AG156" t="str">
            <v/>
          </cell>
          <cell r="AH156">
            <v>0</v>
          </cell>
          <cell r="AI156">
            <v>0</v>
          </cell>
          <cell r="AJ156">
            <v>0</v>
          </cell>
          <cell r="AK156" t="e">
            <v>#N/A</v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F157" t="str">
            <v/>
          </cell>
          <cell r="AG157" t="str">
            <v/>
          </cell>
          <cell r="AH157">
            <v>0</v>
          </cell>
          <cell r="AI157">
            <v>0</v>
          </cell>
          <cell r="AJ157">
            <v>0</v>
          </cell>
          <cell r="AK157" t="e">
            <v>#N/A</v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F158" t="str">
            <v/>
          </cell>
          <cell r="AG158" t="str">
            <v/>
          </cell>
          <cell r="AH158">
            <v>0</v>
          </cell>
          <cell r="AI158">
            <v>0</v>
          </cell>
          <cell r="AJ158">
            <v>0</v>
          </cell>
          <cell r="AK158" t="e">
            <v>#N/A</v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F159" t="str">
            <v/>
          </cell>
          <cell r="AG159" t="str">
            <v/>
          </cell>
          <cell r="AH159">
            <v>0</v>
          </cell>
          <cell r="AI159">
            <v>0</v>
          </cell>
          <cell r="AJ159">
            <v>0</v>
          </cell>
          <cell r="AK159" t="e">
            <v>#N/A</v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F160" t="str">
            <v/>
          </cell>
          <cell r="AG160" t="str">
            <v/>
          </cell>
          <cell r="AH160">
            <v>0</v>
          </cell>
          <cell r="AI160">
            <v>0</v>
          </cell>
          <cell r="AJ160">
            <v>0</v>
          </cell>
          <cell r="AK160" t="e">
            <v>#N/A</v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F161" t="str">
            <v/>
          </cell>
          <cell r="AG161" t="str">
            <v/>
          </cell>
          <cell r="AH161">
            <v>0</v>
          </cell>
          <cell r="AI161">
            <v>0</v>
          </cell>
          <cell r="AJ161">
            <v>0</v>
          </cell>
          <cell r="AK161" t="e">
            <v>#N/A</v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F162" t="str">
            <v/>
          </cell>
          <cell r="AG162" t="str">
            <v/>
          </cell>
          <cell r="AH162">
            <v>0</v>
          </cell>
          <cell r="AI162">
            <v>0</v>
          </cell>
          <cell r="AJ162">
            <v>0</v>
          </cell>
          <cell r="AK162" t="e">
            <v>#N/A</v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F163" t="str">
            <v/>
          </cell>
          <cell r="AG163" t="str">
            <v/>
          </cell>
          <cell r="AH163">
            <v>0</v>
          </cell>
          <cell r="AI163">
            <v>0</v>
          </cell>
          <cell r="AJ163">
            <v>0</v>
          </cell>
          <cell r="AK163" t="e">
            <v>#N/A</v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F164" t="str">
            <v/>
          </cell>
          <cell r="AG164" t="str">
            <v/>
          </cell>
          <cell r="AH164">
            <v>0</v>
          </cell>
          <cell r="AI164">
            <v>0</v>
          </cell>
          <cell r="AJ164">
            <v>0</v>
          </cell>
          <cell r="AK164" t="e">
            <v>#N/A</v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F165" t="str">
            <v/>
          </cell>
          <cell r="AG165" t="str">
            <v/>
          </cell>
          <cell r="AH165">
            <v>0</v>
          </cell>
          <cell r="AI165">
            <v>0</v>
          </cell>
          <cell r="AJ165">
            <v>0</v>
          </cell>
          <cell r="AK165" t="e">
            <v>#N/A</v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F166" t="str">
            <v/>
          </cell>
          <cell r="AG166" t="str">
            <v/>
          </cell>
          <cell r="AH166">
            <v>0</v>
          </cell>
          <cell r="AI166">
            <v>0</v>
          </cell>
          <cell r="AJ166">
            <v>0</v>
          </cell>
          <cell r="AK166" t="e">
            <v>#N/A</v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F167" t="str">
            <v/>
          </cell>
          <cell r="AG167" t="str">
            <v/>
          </cell>
          <cell r="AH167">
            <v>0</v>
          </cell>
          <cell r="AI167">
            <v>0</v>
          </cell>
          <cell r="AJ167">
            <v>0</v>
          </cell>
          <cell r="AK167" t="e">
            <v>#N/A</v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F168" t="str">
            <v/>
          </cell>
          <cell r="AG168" t="str">
            <v/>
          </cell>
          <cell r="AH168">
            <v>0</v>
          </cell>
          <cell r="AI168">
            <v>0</v>
          </cell>
          <cell r="AJ168">
            <v>0</v>
          </cell>
          <cell r="AK168" t="e">
            <v>#N/A</v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F169" t="str">
            <v/>
          </cell>
          <cell r="AG169" t="str">
            <v/>
          </cell>
          <cell r="AH169">
            <v>0</v>
          </cell>
          <cell r="AI169">
            <v>0</v>
          </cell>
          <cell r="AJ169">
            <v>0</v>
          </cell>
          <cell r="AK169" t="e">
            <v>#N/A</v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F170" t="str">
            <v/>
          </cell>
          <cell r="AG170" t="str">
            <v/>
          </cell>
          <cell r="AH170">
            <v>0</v>
          </cell>
          <cell r="AI170">
            <v>0</v>
          </cell>
          <cell r="AJ170">
            <v>0</v>
          </cell>
          <cell r="AK170" t="e">
            <v>#N/A</v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F171" t="str">
            <v/>
          </cell>
          <cell r="AG171" t="str">
            <v/>
          </cell>
          <cell r="AH171">
            <v>0</v>
          </cell>
          <cell r="AI171">
            <v>0</v>
          </cell>
          <cell r="AJ171">
            <v>0</v>
          </cell>
          <cell r="AK171" t="e">
            <v>#N/A</v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F172" t="str">
            <v/>
          </cell>
          <cell r="AG172" t="str">
            <v/>
          </cell>
          <cell r="AH172">
            <v>0</v>
          </cell>
          <cell r="AI172">
            <v>0</v>
          </cell>
          <cell r="AJ172">
            <v>0</v>
          </cell>
          <cell r="AK172" t="e">
            <v>#N/A</v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F173" t="str">
            <v/>
          </cell>
          <cell r="AG173" t="str">
            <v/>
          </cell>
          <cell r="AH173">
            <v>0</v>
          </cell>
          <cell r="AI173">
            <v>0</v>
          </cell>
          <cell r="AJ173">
            <v>0</v>
          </cell>
          <cell r="AK173" t="e">
            <v>#N/A</v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F174" t="str">
            <v/>
          </cell>
          <cell r="AG174" t="str">
            <v/>
          </cell>
          <cell r="AH174">
            <v>0</v>
          </cell>
          <cell r="AI174">
            <v>0</v>
          </cell>
          <cell r="AJ174">
            <v>0</v>
          </cell>
          <cell r="AK174" t="e">
            <v>#N/A</v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F175" t="str">
            <v/>
          </cell>
          <cell r="AG175" t="str">
            <v/>
          </cell>
          <cell r="AH175">
            <v>0</v>
          </cell>
          <cell r="AI175">
            <v>0</v>
          </cell>
          <cell r="AJ175">
            <v>0</v>
          </cell>
          <cell r="AK175" t="e">
            <v>#N/A</v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F176" t="str">
            <v/>
          </cell>
          <cell r="AG176" t="str">
            <v/>
          </cell>
          <cell r="AH176">
            <v>0</v>
          </cell>
          <cell r="AI176">
            <v>0</v>
          </cell>
          <cell r="AJ176">
            <v>0</v>
          </cell>
          <cell r="AK176" t="e">
            <v>#N/A</v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F177" t="str">
            <v/>
          </cell>
          <cell r="AG177" t="str">
            <v/>
          </cell>
          <cell r="AH177">
            <v>0</v>
          </cell>
          <cell r="AI177">
            <v>0</v>
          </cell>
          <cell r="AJ177">
            <v>0</v>
          </cell>
          <cell r="AK177" t="e">
            <v>#N/A</v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F178" t="str">
            <v/>
          </cell>
          <cell r="AG178" t="str">
            <v/>
          </cell>
          <cell r="AH178">
            <v>0</v>
          </cell>
          <cell r="AI178">
            <v>0</v>
          </cell>
          <cell r="AJ178">
            <v>0</v>
          </cell>
          <cell r="AK178" t="e">
            <v>#N/A</v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F179" t="str">
            <v/>
          </cell>
          <cell r="AG179" t="str">
            <v/>
          </cell>
          <cell r="AH179">
            <v>0</v>
          </cell>
          <cell r="AI179">
            <v>0</v>
          </cell>
          <cell r="AJ179">
            <v>0</v>
          </cell>
          <cell r="AK179" t="e">
            <v>#N/A</v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F180" t="str">
            <v/>
          </cell>
          <cell r="AG180" t="str">
            <v/>
          </cell>
          <cell r="AH180">
            <v>0</v>
          </cell>
          <cell r="AI180">
            <v>0</v>
          </cell>
          <cell r="AJ180">
            <v>0</v>
          </cell>
          <cell r="AK180" t="e">
            <v>#N/A</v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C181" t="str">
            <v/>
          </cell>
          <cell r="AD181" t="str">
            <v/>
          </cell>
          <cell r="AE181" t="str">
            <v/>
          </cell>
          <cell r="AF181" t="str">
            <v/>
          </cell>
          <cell r="AG181" t="str">
            <v/>
          </cell>
          <cell r="AH181">
            <v>0</v>
          </cell>
          <cell r="AI181">
            <v>0</v>
          </cell>
          <cell r="AJ181">
            <v>0</v>
          </cell>
          <cell r="AK181" t="e">
            <v>#N/A</v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 t="str">
            <v/>
          </cell>
          <cell r="AE182" t="str">
            <v/>
          </cell>
          <cell r="AF182" t="str">
            <v/>
          </cell>
          <cell r="AG182" t="str">
            <v/>
          </cell>
          <cell r="AH182">
            <v>0</v>
          </cell>
          <cell r="AI182">
            <v>0</v>
          </cell>
          <cell r="AJ182">
            <v>0</v>
          </cell>
          <cell r="AK182" t="e">
            <v>#N/A</v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C183" t="str">
            <v/>
          </cell>
          <cell r="AD183" t="str">
            <v/>
          </cell>
          <cell r="AE183" t="str">
            <v/>
          </cell>
          <cell r="AF183" t="str">
            <v/>
          </cell>
          <cell r="AG183" t="str">
            <v/>
          </cell>
          <cell r="AH183">
            <v>0</v>
          </cell>
          <cell r="AI183">
            <v>0</v>
          </cell>
          <cell r="AJ183">
            <v>0</v>
          </cell>
          <cell r="AK183" t="e">
            <v>#N/A</v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F184" t="str">
            <v/>
          </cell>
          <cell r="AG184" t="str">
            <v/>
          </cell>
          <cell r="AH184">
            <v>0</v>
          </cell>
          <cell r="AI184">
            <v>0</v>
          </cell>
          <cell r="AJ184">
            <v>0</v>
          </cell>
          <cell r="AK184" t="e">
            <v>#N/A</v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F185" t="str">
            <v/>
          </cell>
          <cell r="AG185" t="str">
            <v/>
          </cell>
          <cell r="AH185">
            <v>0</v>
          </cell>
          <cell r="AI185">
            <v>0</v>
          </cell>
          <cell r="AJ185">
            <v>0</v>
          </cell>
          <cell r="AK185" t="e">
            <v>#N/A</v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F186" t="str">
            <v/>
          </cell>
          <cell r="AG186" t="str">
            <v/>
          </cell>
          <cell r="AH186">
            <v>0</v>
          </cell>
          <cell r="AI186">
            <v>0</v>
          </cell>
          <cell r="AJ186">
            <v>0</v>
          </cell>
          <cell r="AK186" t="e">
            <v>#N/A</v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F187" t="str">
            <v/>
          </cell>
          <cell r="AG187" t="str">
            <v/>
          </cell>
          <cell r="AH187">
            <v>0</v>
          </cell>
          <cell r="AI187">
            <v>0</v>
          </cell>
          <cell r="AJ187">
            <v>0</v>
          </cell>
          <cell r="AK187" t="e">
            <v>#N/A</v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F188" t="str">
            <v/>
          </cell>
          <cell r="AG188" t="str">
            <v/>
          </cell>
          <cell r="AH188">
            <v>0</v>
          </cell>
          <cell r="AI188">
            <v>0</v>
          </cell>
          <cell r="AJ188">
            <v>0</v>
          </cell>
          <cell r="AK188" t="e">
            <v>#N/A</v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F189" t="str">
            <v/>
          </cell>
          <cell r="AG189" t="str">
            <v/>
          </cell>
          <cell r="AH189">
            <v>0</v>
          </cell>
          <cell r="AI189">
            <v>0</v>
          </cell>
          <cell r="AJ189">
            <v>0</v>
          </cell>
          <cell r="AK189" t="e">
            <v>#N/A</v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F190" t="str">
            <v/>
          </cell>
          <cell r="AG190" t="str">
            <v/>
          </cell>
          <cell r="AH190">
            <v>0</v>
          </cell>
          <cell r="AI190">
            <v>0</v>
          </cell>
          <cell r="AJ190">
            <v>0</v>
          </cell>
          <cell r="AK190" t="e">
            <v>#N/A</v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F191" t="str">
            <v/>
          </cell>
          <cell r="AG191" t="str">
            <v/>
          </cell>
          <cell r="AH191">
            <v>0</v>
          </cell>
          <cell r="AI191">
            <v>0</v>
          </cell>
          <cell r="AJ191">
            <v>0</v>
          </cell>
          <cell r="AK191" t="e">
            <v>#N/A</v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F192" t="str">
            <v/>
          </cell>
          <cell r="AG192" t="str">
            <v/>
          </cell>
          <cell r="AH192">
            <v>0</v>
          </cell>
          <cell r="AI192">
            <v>0</v>
          </cell>
          <cell r="AJ192">
            <v>0</v>
          </cell>
          <cell r="AK192" t="e">
            <v>#N/A</v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F193" t="str">
            <v/>
          </cell>
          <cell r="AG193" t="str">
            <v/>
          </cell>
          <cell r="AH193">
            <v>0</v>
          </cell>
          <cell r="AI193">
            <v>0</v>
          </cell>
          <cell r="AJ193">
            <v>0</v>
          </cell>
          <cell r="AK193" t="e">
            <v>#N/A</v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F194" t="str">
            <v/>
          </cell>
          <cell r="AG194" t="str">
            <v/>
          </cell>
          <cell r="AH194">
            <v>0</v>
          </cell>
          <cell r="AI194">
            <v>0</v>
          </cell>
          <cell r="AJ194">
            <v>0</v>
          </cell>
          <cell r="AK194" t="e">
            <v>#N/A</v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F195" t="str">
            <v/>
          </cell>
          <cell r="AG195" t="str">
            <v/>
          </cell>
          <cell r="AH195">
            <v>0</v>
          </cell>
          <cell r="AI195">
            <v>0</v>
          </cell>
          <cell r="AJ195">
            <v>0</v>
          </cell>
          <cell r="AK195" t="e">
            <v>#N/A</v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 t="str">
            <v/>
          </cell>
          <cell r="AE196" t="str">
            <v/>
          </cell>
          <cell r="AF196" t="str">
            <v/>
          </cell>
          <cell r="AG196" t="str">
            <v/>
          </cell>
          <cell r="AH196">
            <v>0</v>
          </cell>
          <cell r="AI196">
            <v>0</v>
          </cell>
          <cell r="AJ196">
            <v>0</v>
          </cell>
          <cell r="AK196" t="e">
            <v>#N/A</v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H197">
            <v>0</v>
          </cell>
          <cell r="AI197">
            <v>0</v>
          </cell>
          <cell r="AJ197">
            <v>0</v>
          </cell>
          <cell r="AK197" t="e">
            <v>#N/A</v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F198" t="str">
            <v/>
          </cell>
          <cell r="AG198" t="str">
            <v/>
          </cell>
          <cell r="AH198">
            <v>0</v>
          </cell>
          <cell r="AI198">
            <v>0</v>
          </cell>
          <cell r="AJ198">
            <v>0</v>
          </cell>
          <cell r="AK198" t="e">
            <v>#N/A</v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F199" t="str">
            <v/>
          </cell>
          <cell r="AG199" t="str">
            <v/>
          </cell>
          <cell r="AH199">
            <v>0</v>
          </cell>
          <cell r="AI199">
            <v>0</v>
          </cell>
          <cell r="AJ199">
            <v>0</v>
          </cell>
          <cell r="AK199" t="e">
            <v>#N/A</v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F200" t="str">
            <v/>
          </cell>
          <cell r="AG200" t="str">
            <v/>
          </cell>
          <cell r="AH200">
            <v>0</v>
          </cell>
          <cell r="AI200">
            <v>0</v>
          </cell>
          <cell r="AJ200">
            <v>0</v>
          </cell>
          <cell r="AK200" t="e">
            <v>#N/A</v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  <cell r="AH201">
            <v>0</v>
          </cell>
          <cell r="AI201">
            <v>0</v>
          </cell>
          <cell r="AJ201">
            <v>0</v>
          </cell>
          <cell r="AK201" t="e">
            <v>#N/A</v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F202" t="str">
            <v/>
          </cell>
          <cell r="AG202" t="str">
            <v/>
          </cell>
          <cell r="AH202">
            <v>0</v>
          </cell>
          <cell r="AI202">
            <v>0</v>
          </cell>
          <cell r="AJ202">
            <v>0</v>
          </cell>
          <cell r="AK202" t="e">
            <v>#N/A</v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F203" t="str">
            <v/>
          </cell>
          <cell r="AG203" t="str">
            <v/>
          </cell>
          <cell r="AH203">
            <v>0</v>
          </cell>
          <cell r="AI203">
            <v>0</v>
          </cell>
          <cell r="AJ203">
            <v>0</v>
          </cell>
          <cell r="AK203" t="e">
            <v>#N/A</v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F204" t="str">
            <v/>
          </cell>
          <cell r="AG204" t="str">
            <v/>
          </cell>
          <cell r="AH204">
            <v>0</v>
          </cell>
          <cell r="AI204">
            <v>0</v>
          </cell>
          <cell r="AJ204">
            <v>0</v>
          </cell>
          <cell r="AK204" t="e">
            <v>#N/A</v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F205" t="str">
            <v/>
          </cell>
          <cell r="AG205" t="str">
            <v/>
          </cell>
          <cell r="AH205">
            <v>0</v>
          </cell>
          <cell r="AI205">
            <v>0</v>
          </cell>
          <cell r="AJ205">
            <v>0</v>
          </cell>
          <cell r="AK205" t="e">
            <v>#N/A</v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F206" t="str">
            <v/>
          </cell>
          <cell r="AG206" t="str">
            <v/>
          </cell>
          <cell r="AH206">
            <v>0</v>
          </cell>
          <cell r="AI206">
            <v>0</v>
          </cell>
          <cell r="AJ206">
            <v>0</v>
          </cell>
          <cell r="AK206" t="e">
            <v>#N/A</v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F207" t="str">
            <v/>
          </cell>
          <cell r="AG207" t="str">
            <v/>
          </cell>
          <cell r="AH207">
            <v>0</v>
          </cell>
          <cell r="AI207">
            <v>0</v>
          </cell>
          <cell r="AJ207">
            <v>0</v>
          </cell>
          <cell r="AK207" t="e">
            <v>#N/A</v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C208" t="str">
            <v/>
          </cell>
          <cell r="AD208" t="str">
            <v/>
          </cell>
          <cell r="AE208" t="str">
            <v/>
          </cell>
          <cell r="AF208" t="str">
            <v/>
          </cell>
          <cell r="AG208" t="str">
            <v/>
          </cell>
          <cell r="AH208">
            <v>0</v>
          </cell>
          <cell r="AI208">
            <v>0</v>
          </cell>
          <cell r="AJ208">
            <v>0</v>
          </cell>
          <cell r="AK208" t="e">
            <v>#N/A</v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F209" t="str">
            <v/>
          </cell>
          <cell r="AG209" t="str">
            <v/>
          </cell>
          <cell r="AH209">
            <v>0</v>
          </cell>
          <cell r="AI209">
            <v>0</v>
          </cell>
          <cell r="AJ209">
            <v>0</v>
          </cell>
          <cell r="AK209" t="e">
            <v>#N/A</v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F210" t="str">
            <v/>
          </cell>
          <cell r="AG210" t="str">
            <v/>
          </cell>
          <cell r="AH210">
            <v>0</v>
          </cell>
          <cell r="AI210">
            <v>0</v>
          </cell>
          <cell r="AJ210">
            <v>0</v>
          </cell>
          <cell r="AK210" t="e">
            <v>#N/A</v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F211" t="str">
            <v/>
          </cell>
          <cell r="AG211" t="str">
            <v/>
          </cell>
          <cell r="AH211">
            <v>0</v>
          </cell>
          <cell r="AI211">
            <v>0</v>
          </cell>
          <cell r="AJ211">
            <v>0</v>
          </cell>
          <cell r="AK211" t="e">
            <v>#N/A</v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F212" t="str">
            <v/>
          </cell>
          <cell r="AG212" t="str">
            <v/>
          </cell>
          <cell r="AH212">
            <v>0</v>
          </cell>
          <cell r="AI212">
            <v>0</v>
          </cell>
          <cell r="AJ212">
            <v>0</v>
          </cell>
          <cell r="AK212" t="e">
            <v>#N/A</v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F213" t="str">
            <v/>
          </cell>
          <cell r="AG213" t="str">
            <v/>
          </cell>
          <cell r="AH213">
            <v>0</v>
          </cell>
          <cell r="AI213">
            <v>0</v>
          </cell>
          <cell r="AJ213">
            <v>0</v>
          </cell>
          <cell r="AK213" t="e">
            <v>#N/A</v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F214" t="str">
            <v/>
          </cell>
          <cell r="AG214" t="str">
            <v/>
          </cell>
          <cell r="AH214">
            <v>0</v>
          </cell>
          <cell r="AI214">
            <v>0</v>
          </cell>
          <cell r="AJ214">
            <v>0</v>
          </cell>
          <cell r="AK214" t="e">
            <v>#N/A</v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F215" t="str">
            <v/>
          </cell>
          <cell r="AG215" t="str">
            <v/>
          </cell>
          <cell r="AH215">
            <v>0</v>
          </cell>
          <cell r="AI215">
            <v>0</v>
          </cell>
          <cell r="AJ215">
            <v>0</v>
          </cell>
          <cell r="AK215" t="e">
            <v>#N/A</v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F216" t="str">
            <v/>
          </cell>
          <cell r="AG216" t="str">
            <v/>
          </cell>
          <cell r="AH216">
            <v>0</v>
          </cell>
          <cell r="AI216">
            <v>0</v>
          </cell>
          <cell r="AJ216">
            <v>0</v>
          </cell>
          <cell r="AK216" t="e">
            <v>#N/A</v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F217" t="str">
            <v/>
          </cell>
          <cell r="AG217" t="str">
            <v/>
          </cell>
          <cell r="AH217">
            <v>0</v>
          </cell>
          <cell r="AI217">
            <v>0</v>
          </cell>
          <cell r="AJ217">
            <v>0</v>
          </cell>
          <cell r="AK217" t="e">
            <v>#N/A</v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F218" t="str">
            <v/>
          </cell>
          <cell r="AG218" t="str">
            <v/>
          </cell>
          <cell r="AH218">
            <v>0</v>
          </cell>
          <cell r="AI218">
            <v>0</v>
          </cell>
          <cell r="AJ218">
            <v>0</v>
          </cell>
          <cell r="AK218" t="e">
            <v>#N/A</v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F219" t="str">
            <v/>
          </cell>
          <cell r="AG219" t="str">
            <v/>
          </cell>
          <cell r="AH219">
            <v>0</v>
          </cell>
          <cell r="AI219">
            <v>0</v>
          </cell>
          <cell r="AJ219">
            <v>0</v>
          </cell>
          <cell r="AK219" t="e">
            <v>#N/A</v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  <cell r="AH220">
            <v>0</v>
          </cell>
          <cell r="AI220">
            <v>0</v>
          </cell>
          <cell r="AJ220">
            <v>0</v>
          </cell>
          <cell r="AK220" t="e">
            <v>#N/A</v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F221" t="str">
            <v/>
          </cell>
          <cell r="AG221" t="str">
            <v/>
          </cell>
          <cell r="AH221">
            <v>0</v>
          </cell>
          <cell r="AI221">
            <v>0</v>
          </cell>
          <cell r="AJ221">
            <v>0</v>
          </cell>
          <cell r="AK221" t="e">
            <v>#N/A</v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F222" t="str">
            <v/>
          </cell>
          <cell r="AG222" t="str">
            <v/>
          </cell>
          <cell r="AH222">
            <v>0</v>
          </cell>
          <cell r="AI222">
            <v>0</v>
          </cell>
          <cell r="AJ222">
            <v>0</v>
          </cell>
          <cell r="AK222" t="e">
            <v>#N/A</v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C223" t="str">
            <v/>
          </cell>
          <cell r="AD223" t="str">
            <v/>
          </cell>
          <cell r="AE223" t="str">
            <v/>
          </cell>
          <cell r="AF223" t="str">
            <v/>
          </cell>
          <cell r="AG223" t="str">
            <v/>
          </cell>
          <cell r="AH223">
            <v>0</v>
          </cell>
          <cell r="AI223">
            <v>0</v>
          </cell>
          <cell r="AJ223">
            <v>0</v>
          </cell>
          <cell r="AK223" t="e">
            <v>#N/A</v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C224" t="str">
            <v/>
          </cell>
          <cell r="AD224" t="str">
            <v/>
          </cell>
          <cell r="AE224" t="str">
            <v/>
          </cell>
          <cell r="AF224" t="str">
            <v/>
          </cell>
          <cell r="AG224" t="str">
            <v/>
          </cell>
          <cell r="AH224">
            <v>0</v>
          </cell>
          <cell r="AI224">
            <v>0</v>
          </cell>
          <cell r="AJ224">
            <v>0</v>
          </cell>
          <cell r="AK224" t="e">
            <v>#N/A</v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F225" t="str">
            <v/>
          </cell>
          <cell r="AG225" t="str">
            <v/>
          </cell>
          <cell r="AH225">
            <v>0</v>
          </cell>
          <cell r="AI225">
            <v>0</v>
          </cell>
          <cell r="AJ225">
            <v>0</v>
          </cell>
          <cell r="AK225" t="e">
            <v>#N/A</v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F226" t="str">
            <v/>
          </cell>
          <cell r="AG226" t="str">
            <v/>
          </cell>
          <cell r="AH226">
            <v>0</v>
          </cell>
          <cell r="AI226">
            <v>0</v>
          </cell>
          <cell r="AJ226">
            <v>0</v>
          </cell>
          <cell r="AK226" t="e">
            <v>#N/A</v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C227" t="str">
            <v/>
          </cell>
          <cell r="AD227" t="str">
            <v/>
          </cell>
          <cell r="AE227" t="str">
            <v/>
          </cell>
          <cell r="AF227" t="str">
            <v/>
          </cell>
          <cell r="AG227" t="str">
            <v/>
          </cell>
          <cell r="AH227">
            <v>0</v>
          </cell>
          <cell r="AI227">
            <v>0</v>
          </cell>
          <cell r="AJ227">
            <v>0</v>
          </cell>
          <cell r="AK227" t="e">
            <v>#N/A</v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F228" t="str">
            <v/>
          </cell>
          <cell r="AG228" t="str">
            <v/>
          </cell>
          <cell r="AH228">
            <v>0</v>
          </cell>
          <cell r="AI228">
            <v>0</v>
          </cell>
          <cell r="AJ228">
            <v>0</v>
          </cell>
          <cell r="AK228" t="e">
            <v>#N/A</v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F229" t="str">
            <v/>
          </cell>
          <cell r="AG229" t="str">
            <v/>
          </cell>
          <cell r="AH229">
            <v>0</v>
          </cell>
          <cell r="AI229">
            <v>0</v>
          </cell>
          <cell r="AJ229">
            <v>0</v>
          </cell>
          <cell r="AK229" t="e">
            <v>#N/A</v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F230" t="str">
            <v/>
          </cell>
          <cell r="AG230" t="str">
            <v/>
          </cell>
          <cell r="AH230">
            <v>0</v>
          </cell>
          <cell r="AI230">
            <v>0</v>
          </cell>
          <cell r="AJ230">
            <v>0</v>
          </cell>
          <cell r="AK230" t="e">
            <v>#N/A</v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F231" t="str">
            <v/>
          </cell>
          <cell r="AG231" t="str">
            <v/>
          </cell>
          <cell r="AH231">
            <v>0</v>
          </cell>
          <cell r="AI231">
            <v>0</v>
          </cell>
          <cell r="AJ231">
            <v>0</v>
          </cell>
          <cell r="AK231" t="e">
            <v>#N/A</v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F232" t="str">
            <v/>
          </cell>
          <cell r="AG232" t="str">
            <v/>
          </cell>
          <cell r="AH232">
            <v>0</v>
          </cell>
          <cell r="AI232">
            <v>0</v>
          </cell>
          <cell r="AJ232">
            <v>0</v>
          </cell>
          <cell r="AK232" t="e">
            <v>#N/A</v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 t="str">
            <v/>
          </cell>
          <cell r="AA233" t="str">
            <v/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>
            <v>0</v>
          </cell>
          <cell r="AI233">
            <v>0</v>
          </cell>
          <cell r="AJ233">
            <v>0</v>
          </cell>
          <cell r="AK233" t="e">
            <v>#N/A</v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 t="str">
            <v/>
          </cell>
          <cell r="W234" t="str">
            <v/>
          </cell>
          <cell r="X234" t="str">
            <v/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C234" t="str">
            <v/>
          </cell>
          <cell r="AD234" t="str">
            <v/>
          </cell>
          <cell r="AE234" t="str">
            <v/>
          </cell>
          <cell r="AF234" t="str">
            <v/>
          </cell>
          <cell r="AG234" t="str">
            <v/>
          </cell>
          <cell r="AH234">
            <v>0</v>
          </cell>
          <cell r="AI234">
            <v>0</v>
          </cell>
          <cell r="AJ234">
            <v>0</v>
          </cell>
          <cell r="AK234" t="e">
            <v>#N/A</v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  <cell r="V235" t="str">
            <v/>
          </cell>
          <cell r="W235" t="str">
            <v/>
          </cell>
          <cell r="X235" t="str">
            <v/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C235" t="str">
            <v/>
          </cell>
          <cell r="AD235" t="str">
            <v/>
          </cell>
          <cell r="AE235" t="str">
            <v/>
          </cell>
          <cell r="AF235" t="str">
            <v/>
          </cell>
          <cell r="AG235" t="str">
            <v/>
          </cell>
          <cell r="AH235">
            <v>0</v>
          </cell>
          <cell r="AI235">
            <v>0</v>
          </cell>
          <cell r="AJ235">
            <v>0</v>
          </cell>
          <cell r="AK235" t="e">
            <v>#N/A</v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 t="str">
            <v/>
          </cell>
          <cell r="W236" t="str">
            <v/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C236" t="str">
            <v/>
          </cell>
          <cell r="AD236" t="str">
            <v/>
          </cell>
          <cell r="AE236" t="str">
            <v/>
          </cell>
          <cell r="AF236" t="str">
            <v/>
          </cell>
          <cell r="AG236" t="str">
            <v/>
          </cell>
          <cell r="AH236">
            <v>0</v>
          </cell>
          <cell r="AI236">
            <v>0</v>
          </cell>
          <cell r="AJ236">
            <v>0</v>
          </cell>
          <cell r="AK236" t="e">
            <v>#N/A</v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  <cell r="V237" t="str">
            <v/>
          </cell>
          <cell r="W237" t="str">
            <v/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C237" t="str">
            <v/>
          </cell>
          <cell r="AD237" t="str">
            <v/>
          </cell>
          <cell r="AE237" t="str">
            <v/>
          </cell>
          <cell r="AF237" t="str">
            <v/>
          </cell>
          <cell r="AG237" t="str">
            <v/>
          </cell>
          <cell r="AH237">
            <v>0</v>
          </cell>
          <cell r="AI237">
            <v>0</v>
          </cell>
          <cell r="AJ237">
            <v>0</v>
          </cell>
          <cell r="AK237" t="e">
            <v>#N/A</v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 t="str">
            <v/>
          </cell>
          <cell r="W238" t="str">
            <v/>
          </cell>
          <cell r="X238" t="str">
            <v/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C238" t="str">
            <v/>
          </cell>
          <cell r="AD238" t="str">
            <v/>
          </cell>
          <cell r="AE238" t="str">
            <v/>
          </cell>
          <cell r="AF238" t="str">
            <v/>
          </cell>
          <cell r="AG238" t="str">
            <v/>
          </cell>
          <cell r="AH238">
            <v>0</v>
          </cell>
          <cell r="AI238">
            <v>0</v>
          </cell>
          <cell r="AJ238">
            <v>0</v>
          </cell>
          <cell r="AK238" t="e">
            <v>#N/A</v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  <cell r="V239" t="str">
            <v/>
          </cell>
          <cell r="W239" t="str">
            <v/>
          </cell>
          <cell r="X239" t="str">
            <v/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C239" t="str">
            <v/>
          </cell>
          <cell r="AD239" t="str">
            <v/>
          </cell>
          <cell r="AE239" t="str">
            <v/>
          </cell>
          <cell r="AF239" t="str">
            <v/>
          </cell>
          <cell r="AG239" t="str">
            <v/>
          </cell>
          <cell r="AH239">
            <v>0</v>
          </cell>
          <cell r="AI239">
            <v>0</v>
          </cell>
          <cell r="AJ239">
            <v>0</v>
          </cell>
          <cell r="AK239" t="e">
            <v>#N/A</v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  <cell r="V240" t="str">
            <v/>
          </cell>
          <cell r="W240" t="str">
            <v/>
          </cell>
          <cell r="X240" t="str">
            <v/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C240" t="str">
            <v/>
          </cell>
          <cell r="AD240" t="str">
            <v/>
          </cell>
          <cell r="AE240" t="str">
            <v/>
          </cell>
          <cell r="AF240" t="str">
            <v/>
          </cell>
          <cell r="AG240" t="str">
            <v/>
          </cell>
          <cell r="AH240">
            <v>0</v>
          </cell>
          <cell r="AI240">
            <v>0</v>
          </cell>
          <cell r="AJ240">
            <v>0</v>
          </cell>
          <cell r="AK240" t="e">
            <v>#N/A</v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 t="str">
            <v/>
          </cell>
          <cell r="W241" t="str">
            <v/>
          </cell>
          <cell r="X241" t="str">
            <v/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C241" t="str">
            <v/>
          </cell>
          <cell r="AD241" t="str">
            <v/>
          </cell>
          <cell r="AE241" t="str">
            <v/>
          </cell>
          <cell r="AF241" t="str">
            <v/>
          </cell>
          <cell r="AG241" t="str">
            <v/>
          </cell>
          <cell r="AH241">
            <v>0</v>
          </cell>
          <cell r="AI241">
            <v>0</v>
          </cell>
          <cell r="AJ241">
            <v>0</v>
          </cell>
          <cell r="AK241" t="e">
            <v>#N/A</v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 t="str">
            <v/>
          </cell>
          <cell r="AC242" t="str">
            <v/>
          </cell>
          <cell r="AD242" t="str">
            <v/>
          </cell>
          <cell r="AE242" t="str">
            <v/>
          </cell>
          <cell r="AF242" t="str">
            <v/>
          </cell>
          <cell r="AG242" t="str">
            <v/>
          </cell>
          <cell r="AH242">
            <v>0</v>
          </cell>
          <cell r="AI242">
            <v>0</v>
          </cell>
          <cell r="AJ242">
            <v>0</v>
          </cell>
          <cell r="AK242" t="e">
            <v>#N/A</v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 t="str">
            <v/>
          </cell>
          <cell r="AB243" t="str">
            <v/>
          </cell>
          <cell r="AC243" t="str">
            <v/>
          </cell>
          <cell r="AD243" t="str">
            <v/>
          </cell>
          <cell r="AE243" t="str">
            <v/>
          </cell>
          <cell r="AF243" t="str">
            <v/>
          </cell>
          <cell r="AG243" t="str">
            <v/>
          </cell>
          <cell r="AH243">
            <v>0</v>
          </cell>
          <cell r="AI243">
            <v>0</v>
          </cell>
          <cell r="AJ243">
            <v>0</v>
          </cell>
          <cell r="AK243" t="e">
            <v>#N/A</v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 t="str">
            <v/>
          </cell>
          <cell r="AB244" t="str">
            <v/>
          </cell>
          <cell r="AC244" t="str">
            <v/>
          </cell>
          <cell r="AD244" t="str">
            <v/>
          </cell>
          <cell r="AE244" t="str">
            <v/>
          </cell>
          <cell r="AF244" t="str">
            <v/>
          </cell>
          <cell r="AG244" t="str">
            <v/>
          </cell>
          <cell r="AH244">
            <v>0</v>
          </cell>
          <cell r="AI244">
            <v>0</v>
          </cell>
          <cell r="AJ244">
            <v>0</v>
          </cell>
          <cell r="AK244" t="e">
            <v>#N/A</v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 t="str">
            <v/>
          </cell>
          <cell r="AC245" t="str">
            <v/>
          </cell>
          <cell r="AD245" t="str">
            <v/>
          </cell>
          <cell r="AE245" t="str">
            <v/>
          </cell>
          <cell r="AF245" t="str">
            <v/>
          </cell>
          <cell r="AG245" t="str">
            <v/>
          </cell>
          <cell r="AH245">
            <v>0</v>
          </cell>
          <cell r="AI245">
            <v>0</v>
          </cell>
          <cell r="AJ245">
            <v>0</v>
          </cell>
          <cell r="AK245" t="e">
            <v>#N/A</v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 t="str">
            <v/>
          </cell>
          <cell r="AE246" t="str">
            <v/>
          </cell>
          <cell r="AF246" t="str">
            <v/>
          </cell>
          <cell r="AG246" t="str">
            <v/>
          </cell>
          <cell r="AH246">
            <v>0</v>
          </cell>
          <cell r="AI246">
            <v>0</v>
          </cell>
          <cell r="AJ246">
            <v>0</v>
          </cell>
          <cell r="AK246" t="e">
            <v>#N/A</v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  <cell r="V247" t="str">
            <v/>
          </cell>
          <cell r="W247" t="str">
            <v/>
          </cell>
          <cell r="X247" t="str">
            <v/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C247" t="str">
            <v/>
          </cell>
          <cell r="AD247" t="str">
            <v/>
          </cell>
          <cell r="AE247" t="str">
            <v/>
          </cell>
          <cell r="AF247" t="str">
            <v/>
          </cell>
          <cell r="AG247" t="str">
            <v/>
          </cell>
          <cell r="AH247">
            <v>0</v>
          </cell>
          <cell r="AI247">
            <v>0</v>
          </cell>
          <cell r="AJ247">
            <v>0</v>
          </cell>
          <cell r="AK247" t="e">
            <v>#N/A</v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  <cell r="V248" t="str">
            <v/>
          </cell>
          <cell r="W248" t="str">
            <v/>
          </cell>
          <cell r="X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 t="str">
            <v/>
          </cell>
          <cell r="AE248" t="str">
            <v/>
          </cell>
          <cell r="AF248" t="str">
            <v/>
          </cell>
          <cell r="AG248" t="str">
            <v/>
          </cell>
          <cell r="AH248">
            <v>0</v>
          </cell>
          <cell r="AI248">
            <v>0</v>
          </cell>
          <cell r="AJ248">
            <v>0</v>
          </cell>
          <cell r="AK248" t="e">
            <v>#N/A</v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  <cell r="V249" t="str">
            <v/>
          </cell>
          <cell r="W249" t="str">
            <v/>
          </cell>
          <cell r="X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 t="str">
            <v/>
          </cell>
          <cell r="AE249" t="str">
            <v/>
          </cell>
          <cell r="AF249" t="str">
            <v/>
          </cell>
          <cell r="AG249" t="str">
            <v/>
          </cell>
          <cell r="AH249">
            <v>0</v>
          </cell>
          <cell r="AI249">
            <v>0</v>
          </cell>
          <cell r="AJ249">
            <v>0</v>
          </cell>
          <cell r="AK249" t="e">
            <v>#N/A</v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  <cell r="V250" t="str">
            <v/>
          </cell>
          <cell r="W250" t="str">
            <v/>
          </cell>
          <cell r="X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 t="str">
            <v/>
          </cell>
          <cell r="AE250" t="str">
            <v/>
          </cell>
          <cell r="AF250" t="str">
            <v/>
          </cell>
          <cell r="AG250" t="str">
            <v/>
          </cell>
          <cell r="AH250">
            <v>0</v>
          </cell>
          <cell r="AI250">
            <v>0</v>
          </cell>
          <cell r="AJ250">
            <v>0</v>
          </cell>
          <cell r="AK250" t="e">
            <v>#N/A</v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 t="str">
            <v/>
          </cell>
          <cell r="W251" t="str">
            <v/>
          </cell>
          <cell r="X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C251" t="str">
            <v/>
          </cell>
          <cell r="AD251" t="str">
            <v/>
          </cell>
          <cell r="AE251" t="str">
            <v/>
          </cell>
          <cell r="AF251" t="str">
            <v/>
          </cell>
          <cell r="AG251" t="str">
            <v/>
          </cell>
          <cell r="AH251">
            <v>0</v>
          </cell>
          <cell r="AI251">
            <v>0</v>
          </cell>
          <cell r="AJ251">
            <v>0</v>
          </cell>
          <cell r="AK251" t="e">
            <v>#N/A</v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F252" t="str">
            <v/>
          </cell>
          <cell r="AG252" t="str">
            <v/>
          </cell>
          <cell r="AH252">
            <v>0</v>
          </cell>
          <cell r="AI252">
            <v>0</v>
          </cell>
          <cell r="AJ252">
            <v>0</v>
          </cell>
          <cell r="AK252" t="e">
            <v>#N/A</v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F253" t="str">
            <v/>
          </cell>
          <cell r="AG253" t="str">
            <v/>
          </cell>
          <cell r="AH253">
            <v>0</v>
          </cell>
          <cell r="AI253">
            <v>0</v>
          </cell>
          <cell r="AJ253">
            <v>0</v>
          </cell>
          <cell r="AK253" t="e">
            <v>#N/A</v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F254" t="str">
            <v/>
          </cell>
          <cell r="AG254" t="str">
            <v/>
          </cell>
          <cell r="AH254">
            <v>0</v>
          </cell>
          <cell r="AI254">
            <v>0</v>
          </cell>
          <cell r="AJ254">
            <v>0</v>
          </cell>
          <cell r="AK254" t="e">
            <v>#N/A</v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F255" t="str">
            <v/>
          </cell>
          <cell r="AG255" t="str">
            <v/>
          </cell>
          <cell r="AH255">
            <v>0</v>
          </cell>
          <cell r="AI255">
            <v>0</v>
          </cell>
          <cell r="AJ255">
            <v>0</v>
          </cell>
          <cell r="AK255" t="e">
            <v>#N/A</v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F256" t="str">
            <v/>
          </cell>
          <cell r="AG256" t="str">
            <v/>
          </cell>
          <cell r="AH256">
            <v>0</v>
          </cell>
          <cell r="AI256">
            <v>0</v>
          </cell>
          <cell r="AJ256">
            <v>0</v>
          </cell>
          <cell r="AK256" t="e">
            <v>#N/A</v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F257" t="str">
            <v/>
          </cell>
          <cell r="AG257" t="str">
            <v/>
          </cell>
          <cell r="AH257">
            <v>0</v>
          </cell>
          <cell r="AI257">
            <v>0</v>
          </cell>
          <cell r="AJ257">
            <v>0</v>
          </cell>
          <cell r="AK257" t="e">
            <v>#N/A</v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F258" t="str">
            <v/>
          </cell>
          <cell r="AG258" t="str">
            <v/>
          </cell>
          <cell r="AH258">
            <v>0</v>
          </cell>
          <cell r="AI258">
            <v>0</v>
          </cell>
          <cell r="AJ258">
            <v>0</v>
          </cell>
          <cell r="AK258" t="e">
            <v>#N/A</v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F259" t="str">
            <v/>
          </cell>
          <cell r="AG259" t="str">
            <v/>
          </cell>
          <cell r="AH259">
            <v>0</v>
          </cell>
          <cell r="AI259">
            <v>0</v>
          </cell>
          <cell r="AJ259">
            <v>0</v>
          </cell>
          <cell r="AK259" t="e">
            <v>#N/A</v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F260" t="str">
            <v/>
          </cell>
          <cell r="AG260" t="str">
            <v/>
          </cell>
          <cell r="AH260">
            <v>0</v>
          </cell>
          <cell r="AI260">
            <v>0</v>
          </cell>
          <cell r="AJ260">
            <v>0</v>
          </cell>
          <cell r="AK260" t="e">
            <v>#N/A</v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F261" t="str">
            <v/>
          </cell>
          <cell r="AG261" t="str">
            <v/>
          </cell>
          <cell r="AH261">
            <v>0</v>
          </cell>
          <cell r="AI261">
            <v>0</v>
          </cell>
          <cell r="AJ261">
            <v>0</v>
          </cell>
          <cell r="AK261" t="e">
            <v>#N/A</v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F262" t="str">
            <v/>
          </cell>
          <cell r="AG262" t="str">
            <v/>
          </cell>
          <cell r="AH262">
            <v>0</v>
          </cell>
          <cell r="AI262">
            <v>0</v>
          </cell>
          <cell r="AJ262">
            <v>0</v>
          </cell>
          <cell r="AK262" t="e">
            <v>#N/A</v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F263" t="str">
            <v/>
          </cell>
          <cell r="AG263" t="str">
            <v/>
          </cell>
          <cell r="AH263">
            <v>0</v>
          </cell>
          <cell r="AI263">
            <v>0</v>
          </cell>
          <cell r="AJ263">
            <v>0</v>
          </cell>
          <cell r="AK263" t="e">
            <v>#N/A</v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F264" t="str">
            <v/>
          </cell>
          <cell r="AG264" t="str">
            <v/>
          </cell>
          <cell r="AH264">
            <v>0</v>
          </cell>
          <cell r="AI264">
            <v>0</v>
          </cell>
          <cell r="AJ264">
            <v>0</v>
          </cell>
          <cell r="AK264" t="e">
            <v>#N/A</v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F265" t="str">
            <v/>
          </cell>
          <cell r="AG265" t="str">
            <v/>
          </cell>
          <cell r="AH265">
            <v>0</v>
          </cell>
          <cell r="AI265">
            <v>0</v>
          </cell>
          <cell r="AJ265">
            <v>0</v>
          </cell>
          <cell r="AK265" t="e">
            <v>#N/A</v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F266" t="str">
            <v/>
          </cell>
          <cell r="AG266" t="str">
            <v/>
          </cell>
          <cell r="AH266">
            <v>0</v>
          </cell>
          <cell r="AI266">
            <v>0</v>
          </cell>
          <cell r="AJ266">
            <v>0</v>
          </cell>
          <cell r="AK266" t="e">
            <v>#N/A</v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F267" t="str">
            <v/>
          </cell>
          <cell r="AG267" t="str">
            <v/>
          </cell>
          <cell r="AH267">
            <v>0</v>
          </cell>
          <cell r="AI267">
            <v>0</v>
          </cell>
          <cell r="AJ267">
            <v>0</v>
          </cell>
          <cell r="AK267" t="e">
            <v>#N/A</v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F268" t="str">
            <v/>
          </cell>
          <cell r="AG268" t="str">
            <v/>
          </cell>
          <cell r="AH268">
            <v>0</v>
          </cell>
          <cell r="AI268">
            <v>0</v>
          </cell>
          <cell r="AJ268">
            <v>0</v>
          </cell>
          <cell r="AK268" t="e">
            <v>#N/A</v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F269" t="str">
            <v/>
          </cell>
          <cell r="AG269" t="str">
            <v/>
          </cell>
          <cell r="AH269">
            <v>0</v>
          </cell>
          <cell r="AI269">
            <v>0</v>
          </cell>
          <cell r="AJ269">
            <v>0</v>
          </cell>
          <cell r="AK269" t="e">
            <v>#N/A</v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F270" t="str">
            <v/>
          </cell>
          <cell r="AG270" t="str">
            <v/>
          </cell>
          <cell r="AH270">
            <v>0</v>
          </cell>
          <cell r="AI270">
            <v>0</v>
          </cell>
          <cell r="AJ270">
            <v>0</v>
          </cell>
          <cell r="AK270" t="e">
            <v>#N/A</v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F271" t="str">
            <v/>
          </cell>
          <cell r="AG271" t="str">
            <v/>
          </cell>
          <cell r="AH271">
            <v>0</v>
          </cell>
          <cell r="AI271">
            <v>0</v>
          </cell>
          <cell r="AJ271">
            <v>0</v>
          </cell>
          <cell r="AK271" t="e">
            <v>#N/A</v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F272" t="str">
            <v/>
          </cell>
          <cell r="AG272" t="str">
            <v/>
          </cell>
          <cell r="AH272">
            <v>0</v>
          </cell>
          <cell r="AI272">
            <v>0</v>
          </cell>
          <cell r="AJ272">
            <v>0</v>
          </cell>
          <cell r="AK272" t="e">
            <v>#N/A</v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F273" t="str">
            <v/>
          </cell>
          <cell r="AG273" t="str">
            <v/>
          </cell>
          <cell r="AH273">
            <v>0</v>
          </cell>
          <cell r="AI273">
            <v>0</v>
          </cell>
          <cell r="AJ273">
            <v>0</v>
          </cell>
          <cell r="AK273" t="e">
            <v>#N/A</v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F274" t="str">
            <v/>
          </cell>
          <cell r="AG274" t="str">
            <v/>
          </cell>
          <cell r="AH274">
            <v>0</v>
          </cell>
          <cell r="AI274">
            <v>0</v>
          </cell>
          <cell r="AJ274">
            <v>0</v>
          </cell>
          <cell r="AK274" t="e">
            <v>#N/A</v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F275" t="str">
            <v/>
          </cell>
          <cell r="AG275" t="str">
            <v/>
          </cell>
          <cell r="AH275">
            <v>0</v>
          </cell>
          <cell r="AI275">
            <v>0</v>
          </cell>
          <cell r="AJ275">
            <v>0</v>
          </cell>
          <cell r="AK275" t="e">
            <v>#N/A</v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F276" t="str">
            <v/>
          </cell>
          <cell r="AG276" t="str">
            <v/>
          </cell>
          <cell r="AH276">
            <v>0</v>
          </cell>
          <cell r="AI276">
            <v>0</v>
          </cell>
          <cell r="AJ276">
            <v>0</v>
          </cell>
          <cell r="AK276" t="e">
            <v>#N/A</v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/>
          </cell>
          <cell r="AF277" t="str">
            <v/>
          </cell>
          <cell r="AG277" t="str">
            <v/>
          </cell>
          <cell r="AH277">
            <v>0</v>
          </cell>
          <cell r="AI277">
            <v>0</v>
          </cell>
          <cell r="AJ277">
            <v>0</v>
          </cell>
          <cell r="AK277" t="e">
            <v>#N/A</v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F278" t="str">
            <v/>
          </cell>
          <cell r="AG278" t="str">
            <v/>
          </cell>
          <cell r="AH278">
            <v>0</v>
          </cell>
          <cell r="AI278">
            <v>0</v>
          </cell>
          <cell r="AJ278">
            <v>0</v>
          </cell>
          <cell r="AK278" t="e">
            <v>#N/A</v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F279" t="str">
            <v/>
          </cell>
          <cell r="AG279" t="str">
            <v/>
          </cell>
          <cell r="AH279">
            <v>0</v>
          </cell>
          <cell r="AI279">
            <v>0</v>
          </cell>
          <cell r="AJ279">
            <v>0</v>
          </cell>
          <cell r="AK279" t="e">
            <v>#N/A</v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F280" t="str">
            <v/>
          </cell>
          <cell r="AG280" t="str">
            <v/>
          </cell>
          <cell r="AH280">
            <v>0</v>
          </cell>
          <cell r="AI280">
            <v>0</v>
          </cell>
          <cell r="AJ280">
            <v>0</v>
          </cell>
          <cell r="AK280" t="e">
            <v>#N/A</v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F281" t="str">
            <v/>
          </cell>
          <cell r="AG281" t="str">
            <v/>
          </cell>
          <cell r="AH281">
            <v>0</v>
          </cell>
          <cell r="AI281">
            <v>0</v>
          </cell>
          <cell r="AJ281">
            <v>0</v>
          </cell>
          <cell r="AK281" t="e">
            <v>#N/A</v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F282" t="str">
            <v/>
          </cell>
          <cell r="AG282" t="str">
            <v/>
          </cell>
          <cell r="AH282">
            <v>0</v>
          </cell>
          <cell r="AI282">
            <v>0</v>
          </cell>
          <cell r="AJ282">
            <v>0</v>
          </cell>
          <cell r="AK282" t="e">
            <v>#N/A</v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F283" t="str">
            <v/>
          </cell>
          <cell r="AG283" t="str">
            <v/>
          </cell>
          <cell r="AH283">
            <v>0</v>
          </cell>
          <cell r="AI283">
            <v>0</v>
          </cell>
          <cell r="AJ283">
            <v>0</v>
          </cell>
          <cell r="AK283" t="e">
            <v>#N/A</v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F284" t="str">
            <v/>
          </cell>
          <cell r="AG284" t="str">
            <v/>
          </cell>
          <cell r="AH284">
            <v>0</v>
          </cell>
          <cell r="AI284">
            <v>0</v>
          </cell>
          <cell r="AJ284">
            <v>0</v>
          </cell>
          <cell r="AK284" t="e">
            <v>#N/A</v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F285" t="str">
            <v/>
          </cell>
          <cell r="AG285" t="str">
            <v/>
          </cell>
          <cell r="AH285">
            <v>0</v>
          </cell>
          <cell r="AI285">
            <v>0</v>
          </cell>
          <cell r="AJ285">
            <v>0</v>
          </cell>
          <cell r="AK285" t="e">
            <v>#N/A</v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F286" t="str">
            <v/>
          </cell>
          <cell r="AG286" t="str">
            <v/>
          </cell>
          <cell r="AH286">
            <v>0</v>
          </cell>
          <cell r="AI286">
            <v>0</v>
          </cell>
          <cell r="AJ286">
            <v>0</v>
          </cell>
          <cell r="AK286" t="e">
            <v>#N/A</v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F287" t="str">
            <v/>
          </cell>
          <cell r="AG287" t="str">
            <v/>
          </cell>
          <cell r="AH287">
            <v>0</v>
          </cell>
          <cell r="AI287">
            <v>0</v>
          </cell>
          <cell r="AJ287">
            <v>0</v>
          </cell>
          <cell r="AK287" t="e">
            <v>#N/A</v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F288" t="str">
            <v/>
          </cell>
          <cell r="AG288" t="str">
            <v/>
          </cell>
          <cell r="AH288">
            <v>0</v>
          </cell>
          <cell r="AI288">
            <v>0</v>
          </cell>
          <cell r="AJ288">
            <v>0</v>
          </cell>
          <cell r="AK288" t="e">
            <v>#N/A</v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F289" t="str">
            <v/>
          </cell>
          <cell r="AG289" t="str">
            <v/>
          </cell>
          <cell r="AH289">
            <v>0</v>
          </cell>
          <cell r="AI289">
            <v>0</v>
          </cell>
          <cell r="AJ289">
            <v>0</v>
          </cell>
          <cell r="AK289" t="e">
            <v>#N/A</v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F290" t="str">
            <v/>
          </cell>
          <cell r="AG290" t="str">
            <v/>
          </cell>
          <cell r="AH290">
            <v>0</v>
          </cell>
          <cell r="AI290">
            <v>0</v>
          </cell>
          <cell r="AJ290">
            <v>0</v>
          </cell>
          <cell r="AK290" t="e">
            <v>#N/A</v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F291" t="str">
            <v/>
          </cell>
          <cell r="AG291" t="str">
            <v/>
          </cell>
          <cell r="AH291">
            <v>0</v>
          </cell>
          <cell r="AI291">
            <v>0</v>
          </cell>
          <cell r="AJ291">
            <v>0</v>
          </cell>
          <cell r="AK291" t="e">
            <v>#N/A</v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F292" t="str">
            <v/>
          </cell>
          <cell r="AG292" t="str">
            <v/>
          </cell>
          <cell r="AH292">
            <v>0</v>
          </cell>
          <cell r="AI292">
            <v>0</v>
          </cell>
          <cell r="AJ292">
            <v>0</v>
          </cell>
          <cell r="AK292" t="e">
            <v>#N/A</v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F293" t="str">
            <v/>
          </cell>
          <cell r="AG293" t="str">
            <v/>
          </cell>
          <cell r="AH293">
            <v>0</v>
          </cell>
          <cell r="AI293">
            <v>0</v>
          </cell>
          <cell r="AJ293">
            <v>0</v>
          </cell>
          <cell r="AK293" t="e">
            <v>#N/A</v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F294" t="str">
            <v/>
          </cell>
          <cell r="AG294" t="str">
            <v/>
          </cell>
          <cell r="AH294">
            <v>0</v>
          </cell>
          <cell r="AI294">
            <v>0</v>
          </cell>
          <cell r="AJ294">
            <v>0</v>
          </cell>
          <cell r="AK294" t="e">
            <v>#N/A</v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F295" t="str">
            <v/>
          </cell>
          <cell r="AG295" t="str">
            <v/>
          </cell>
          <cell r="AH295">
            <v>0</v>
          </cell>
          <cell r="AI295">
            <v>0</v>
          </cell>
          <cell r="AJ295">
            <v>0</v>
          </cell>
          <cell r="AK295" t="e">
            <v>#N/A</v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/>
          </cell>
          <cell r="AE296" t="str">
            <v/>
          </cell>
          <cell r="AF296" t="str">
            <v/>
          </cell>
          <cell r="AG296" t="str">
            <v/>
          </cell>
          <cell r="AH296">
            <v>0</v>
          </cell>
          <cell r="AI296">
            <v>0</v>
          </cell>
          <cell r="AJ296">
            <v>0</v>
          </cell>
          <cell r="AK296" t="e">
            <v>#N/A</v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F297" t="str">
            <v/>
          </cell>
          <cell r="AG297" t="str">
            <v/>
          </cell>
          <cell r="AH297">
            <v>0</v>
          </cell>
          <cell r="AI297">
            <v>0</v>
          </cell>
          <cell r="AJ297">
            <v>0</v>
          </cell>
          <cell r="AK297" t="e">
            <v>#N/A</v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F298" t="str">
            <v/>
          </cell>
          <cell r="AG298" t="str">
            <v/>
          </cell>
          <cell r="AH298">
            <v>0</v>
          </cell>
          <cell r="AI298">
            <v>0</v>
          </cell>
          <cell r="AJ298">
            <v>0</v>
          </cell>
          <cell r="AK298" t="e">
            <v>#N/A</v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/>
          </cell>
          <cell r="AE299" t="str">
            <v/>
          </cell>
          <cell r="AF299" t="str">
            <v/>
          </cell>
          <cell r="AG299" t="str">
            <v/>
          </cell>
          <cell r="AH299">
            <v>0</v>
          </cell>
          <cell r="AI299">
            <v>0</v>
          </cell>
          <cell r="AJ299">
            <v>0</v>
          </cell>
          <cell r="AK299" t="e">
            <v>#N/A</v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/>
          </cell>
          <cell r="AE300" t="str">
            <v/>
          </cell>
          <cell r="AF300" t="str">
            <v/>
          </cell>
          <cell r="AG300" t="str">
            <v/>
          </cell>
          <cell r="AH300">
            <v>0</v>
          </cell>
          <cell r="AI300">
            <v>0</v>
          </cell>
          <cell r="AJ300">
            <v>0</v>
          </cell>
          <cell r="AK300" t="e">
            <v>#N/A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7學年"/>
      <sheetName val="學生身份別"/>
      <sheetName val="日曆"/>
      <sheetName val="工作表1"/>
    </sheetNames>
    <sheetDataSet>
      <sheetData sheetId="0">
        <row r="1">
          <cell r="A1" t="str">
            <v>學號</v>
          </cell>
        </row>
        <row r="2">
          <cell r="A2">
            <v>98402101</v>
          </cell>
          <cell r="B2" t="str">
            <v>K222422888</v>
          </cell>
          <cell r="C2" t="str">
            <v>財金</v>
          </cell>
          <cell r="D2" t="str">
            <v>徐仁信</v>
          </cell>
          <cell r="E2">
            <v>780417</v>
          </cell>
          <cell r="F2" t="str">
            <v>女</v>
          </cell>
          <cell r="G2" t="str">
            <v>一般生</v>
          </cell>
        </row>
        <row r="3">
          <cell r="A3">
            <v>99402220</v>
          </cell>
          <cell r="B3" t="str">
            <v>H124201230</v>
          </cell>
          <cell r="C3" t="str">
            <v>行銷</v>
          </cell>
          <cell r="D3" t="str">
            <v>戴士凱</v>
          </cell>
          <cell r="E3">
            <v>801220</v>
          </cell>
          <cell r="F3" t="str">
            <v>男</v>
          </cell>
          <cell r="G3" t="str">
            <v>一般生</v>
          </cell>
        </row>
        <row r="4">
          <cell r="A4">
            <v>99404264</v>
          </cell>
          <cell r="B4" t="str">
            <v>H224042340</v>
          </cell>
          <cell r="C4" t="str">
            <v>多遊</v>
          </cell>
          <cell r="D4" t="str">
            <v>姜亭妤</v>
          </cell>
          <cell r="E4">
            <v>810709</v>
          </cell>
          <cell r="F4" t="str">
            <v>女</v>
          </cell>
          <cell r="G4" t="str">
            <v>一般生</v>
          </cell>
        </row>
        <row r="5">
          <cell r="A5">
            <v>99405036</v>
          </cell>
          <cell r="B5" t="str">
            <v>F228004193</v>
          </cell>
          <cell r="C5" t="str">
            <v>財金</v>
          </cell>
          <cell r="D5" t="str">
            <v>陳惠萍</v>
          </cell>
          <cell r="E5">
            <v>801110</v>
          </cell>
          <cell r="F5" t="str">
            <v>女</v>
          </cell>
          <cell r="G5" t="str">
            <v>一般生</v>
          </cell>
        </row>
        <row r="6">
          <cell r="A6">
            <v>99406015</v>
          </cell>
          <cell r="B6" t="str">
            <v>A125520693</v>
          </cell>
          <cell r="C6" t="str">
            <v>應英</v>
          </cell>
          <cell r="D6" t="str">
            <v>謝啟煌</v>
          </cell>
          <cell r="E6">
            <v>801022</v>
          </cell>
          <cell r="F6" t="str">
            <v>男</v>
          </cell>
          <cell r="G6" t="str">
            <v>一般生</v>
          </cell>
        </row>
        <row r="7">
          <cell r="A7">
            <v>99407866</v>
          </cell>
          <cell r="B7" t="str">
            <v>G221755410</v>
          </cell>
          <cell r="C7" t="str">
            <v>企管</v>
          </cell>
          <cell r="D7" t="str">
            <v>賴君柔</v>
          </cell>
          <cell r="E7">
            <v>810614</v>
          </cell>
          <cell r="F7" t="str">
            <v>女</v>
          </cell>
          <cell r="G7" t="str">
            <v>一般生</v>
          </cell>
        </row>
        <row r="8">
          <cell r="A8">
            <v>100401152</v>
          </cell>
          <cell r="B8" t="str">
            <v>F129081512</v>
          </cell>
          <cell r="C8" t="str">
            <v>資管</v>
          </cell>
          <cell r="D8" t="str">
            <v>吳瑞陽</v>
          </cell>
          <cell r="E8">
            <v>810304</v>
          </cell>
          <cell r="F8" t="str">
            <v>男</v>
          </cell>
          <cell r="G8" t="str">
            <v>一般生</v>
          </cell>
        </row>
        <row r="9">
          <cell r="A9">
            <v>100403005</v>
          </cell>
          <cell r="B9" t="str">
            <v>F228250640</v>
          </cell>
          <cell r="C9" t="str">
            <v>休管</v>
          </cell>
          <cell r="D9" t="str">
            <v>鄭惠文</v>
          </cell>
          <cell r="E9">
            <v>820313</v>
          </cell>
          <cell r="F9" t="str">
            <v>女</v>
          </cell>
          <cell r="G9" t="str">
            <v>一般生</v>
          </cell>
        </row>
        <row r="10">
          <cell r="A10">
            <v>100403706</v>
          </cell>
          <cell r="B10" t="str">
            <v>H124356267</v>
          </cell>
          <cell r="C10" t="str">
            <v>休運</v>
          </cell>
          <cell r="D10" t="str">
            <v>李國祥</v>
          </cell>
          <cell r="E10">
            <v>820216</v>
          </cell>
          <cell r="F10" t="str">
            <v>男</v>
          </cell>
          <cell r="G10" t="str">
            <v>一般生</v>
          </cell>
        </row>
        <row r="11">
          <cell r="A11">
            <v>100406466</v>
          </cell>
          <cell r="B11" t="str">
            <v>B6035653</v>
          </cell>
          <cell r="C11" t="str">
            <v>財金</v>
          </cell>
          <cell r="D11" t="str">
            <v>阮文勝</v>
          </cell>
          <cell r="E11">
            <v>790905</v>
          </cell>
          <cell r="F11" t="str">
            <v>男</v>
          </cell>
          <cell r="G11" t="str">
            <v>外籍生</v>
          </cell>
        </row>
        <row r="12">
          <cell r="A12">
            <v>101100004</v>
          </cell>
          <cell r="B12" t="str">
            <v>F127639412</v>
          </cell>
          <cell r="C12" t="str">
            <v>企碩</v>
          </cell>
          <cell r="D12" t="str">
            <v>黃種彥</v>
          </cell>
          <cell r="E12">
            <v>790312</v>
          </cell>
          <cell r="F12" t="str">
            <v>男</v>
          </cell>
          <cell r="G12" t="str">
            <v>一般生</v>
          </cell>
        </row>
        <row r="13">
          <cell r="A13">
            <v>101100015</v>
          </cell>
          <cell r="B13" t="str">
            <v>K220009172</v>
          </cell>
          <cell r="C13" t="str">
            <v>企碩</v>
          </cell>
          <cell r="D13" t="str">
            <v>梁秀貞</v>
          </cell>
          <cell r="E13">
            <v>580101</v>
          </cell>
          <cell r="F13" t="str">
            <v>女</v>
          </cell>
          <cell r="G13" t="str">
            <v>一般生</v>
          </cell>
        </row>
        <row r="14">
          <cell r="A14">
            <v>101101012</v>
          </cell>
          <cell r="B14" t="str">
            <v>K122153644</v>
          </cell>
          <cell r="C14" t="str">
            <v>資碩</v>
          </cell>
          <cell r="D14" t="str">
            <v>李泓緯</v>
          </cell>
          <cell r="E14">
            <v>710830</v>
          </cell>
          <cell r="F14" t="str">
            <v>男</v>
          </cell>
          <cell r="G14" t="str">
            <v>一般生</v>
          </cell>
        </row>
        <row r="15">
          <cell r="A15">
            <v>101102008</v>
          </cell>
          <cell r="B15" t="str">
            <v>F127023058</v>
          </cell>
          <cell r="C15" t="str">
            <v>行碩</v>
          </cell>
          <cell r="D15" t="str">
            <v>林良治</v>
          </cell>
          <cell r="E15">
            <v>761117</v>
          </cell>
          <cell r="F15" t="str">
            <v>男</v>
          </cell>
          <cell r="G15" t="str">
            <v>一般生</v>
          </cell>
        </row>
        <row r="16">
          <cell r="A16">
            <v>101400016</v>
          </cell>
          <cell r="B16" t="str">
            <v>K122796238</v>
          </cell>
          <cell r="C16" t="str">
            <v>企管</v>
          </cell>
          <cell r="D16" t="str">
            <v>吳克桁</v>
          </cell>
          <cell r="E16">
            <v>821023</v>
          </cell>
          <cell r="F16" t="str">
            <v>男</v>
          </cell>
          <cell r="G16" t="str">
            <v>一般生</v>
          </cell>
        </row>
        <row r="17">
          <cell r="A17">
            <v>101401046</v>
          </cell>
          <cell r="B17" t="str">
            <v>K122799284</v>
          </cell>
          <cell r="C17" t="str">
            <v>資管</v>
          </cell>
          <cell r="D17" t="str">
            <v>黃俊錡</v>
          </cell>
          <cell r="E17">
            <v>830529</v>
          </cell>
          <cell r="F17" t="str">
            <v>男</v>
          </cell>
          <cell r="G17" t="str">
            <v>一般生</v>
          </cell>
        </row>
        <row r="18">
          <cell r="A18">
            <v>101402007</v>
          </cell>
          <cell r="B18" t="str">
            <v>K122796916</v>
          </cell>
          <cell r="C18" t="str">
            <v>行銷</v>
          </cell>
          <cell r="D18" t="str">
            <v>曾奕棋</v>
          </cell>
          <cell r="E18">
            <v>830214</v>
          </cell>
          <cell r="F18" t="str">
            <v>男</v>
          </cell>
          <cell r="G18" t="str">
            <v>一般生</v>
          </cell>
        </row>
        <row r="19">
          <cell r="A19">
            <v>101403009</v>
          </cell>
          <cell r="B19" t="str">
            <v>L124033305</v>
          </cell>
          <cell r="C19" t="str">
            <v>休管</v>
          </cell>
          <cell r="D19" t="str">
            <v>徐詠棠</v>
          </cell>
          <cell r="E19">
            <v>830326</v>
          </cell>
          <cell r="F19" t="str">
            <v>男</v>
          </cell>
          <cell r="G19" t="str">
            <v>一般生</v>
          </cell>
        </row>
        <row r="20">
          <cell r="A20">
            <v>101403015</v>
          </cell>
          <cell r="B20" t="str">
            <v>K222457103</v>
          </cell>
          <cell r="C20" t="str">
            <v>休管</v>
          </cell>
          <cell r="D20" t="str">
            <v>蘇于欣</v>
          </cell>
          <cell r="E20">
            <v>830427</v>
          </cell>
          <cell r="F20" t="str">
            <v>女</v>
          </cell>
          <cell r="G20" t="str">
            <v>一般生</v>
          </cell>
        </row>
        <row r="21">
          <cell r="A21">
            <v>101403029</v>
          </cell>
          <cell r="B21" t="str">
            <v>K222091589</v>
          </cell>
          <cell r="C21" t="str">
            <v>休管</v>
          </cell>
          <cell r="D21" t="str">
            <v>劉庭讌</v>
          </cell>
          <cell r="E21">
            <v>810406</v>
          </cell>
          <cell r="F21" t="str">
            <v>女</v>
          </cell>
          <cell r="G21" t="str">
            <v>一般生</v>
          </cell>
        </row>
        <row r="22">
          <cell r="A22">
            <v>101403038</v>
          </cell>
          <cell r="B22" t="str">
            <v>F228453909</v>
          </cell>
          <cell r="C22" t="str">
            <v>休管</v>
          </cell>
          <cell r="D22" t="str">
            <v>梁靜育</v>
          </cell>
          <cell r="E22">
            <v>830809</v>
          </cell>
          <cell r="F22" t="str">
            <v>女</v>
          </cell>
          <cell r="G22" t="str">
            <v>一般生</v>
          </cell>
        </row>
        <row r="23">
          <cell r="A23">
            <v>101403215</v>
          </cell>
          <cell r="B23" t="str">
            <v>K122610500</v>
          </cell>
          <cell r="C23" t="str">
            <v>休管</v>
          </cell>
          <cell r="D23" t="str">
            <v>許瑋宏</v>
          </cell>
          <cell r="E23">
            <v>830414</v>
          </cell>
          <cell r="F23" t="str">
            <v>男</v>
          </cell>
          <cell r="G23" t="str">
            <v>一般生</v>
          </cell>
        </row>
        <row r="24">
          <cell r="A24">
            <v>101403511</v>
          </cell>
          <cell r="B24" t="str">
            <v>J222677597</v>
          </cell>
          <cell r="C24" t="str">
            <v>休運</v>
          </cell>
          <cell r="D24" t="str">
            <v>楊雅婷</v>
          </cell>
          <cell r="E24">
            <v>830203</v>
          </cell>
          <cell r="F24" t="str">
            <v>女</v>
          </cell>
          <cell r="G24" t="str">
            <v>一般生</v>
          </cell>
        </row>
        <row r="25">
          <cell r="A25">
            <v>101403519</v>
          </cell>
          <cell r="B25" t="str">
            <v>J222660592</v>
          </cell>
          <cell r="C25" t="str">
            <v>休運</v>
          </cell>
          <cell r="D25" t="str">
            <v>彭湘菱</v>
          </cell>
          <cell r="E25">
            <v>820914</v>
          </cell>
          <cell r="F25" t="str">
            <v>女</v>
          </cell>
          <cell r="G25" t="str">
            <v>一般生</v>
          </cell>
        </row>
        <row r="26">
          <cell r="A26">
            <v>101403721</v>
          </cell>
          <cell r="B26" t="str">
            <v>K122378776</v>
          </cell>
          <cell r="C26" t="str">
            <v>多遊</v>
          </cell>
          <cell r="D26" t="str">
            <v>張志峰</v>
          </cell>
          <cell r="E26">
            <v>821028</v>
          </cell>
          <cell r="F26" t="str">
            <v>男</v>
          </cell>
          <cell r="G26" t="str">
            <v>一般生</v>
          </cell>
        </row>
        <row r="27">
          <cell r="A27">
            <v>101403804</v>
          </cell>
          <cell r="B27" t="str">
            <v>B123074091</v>
          </cell>
          <cell r="C27" t="str">
            <v>多遊</v>
          </cell>
          <cell r="D27" t="str">
            <v>吳俊諺</v>
          </cell>
          <cell r="E27">
            <v>830828</v>
          </cell>
          <cell r="F27" t="str">
            <v>男</v>
          </cell>
          <cell r="G27" t="str">
            <v>一般生</v>
          </cell>
        </row>
        <row r="28">
          <cell r="A28">
            <v>101404033</v>
          </cell>
          <cell r="B28" t="str">
            <v>F129095794</v>
          </cell>
          <cell r="C28" t="str">
            <v>多遊</v>
          </cell>
          <cell r="D28" t="str">
            <v>羅佑碧</v>
          </cell>
          <cell r="E28">
            <v>830611</v>
          </cell>
          <cell r="F28" t="str">
            <v>男</v>
          </cell>
          <cell r="G28" t="str">
            <v>一般生</v>
          </cell>
        </row>
        <row r="29">
          <cell r="A29">
            <v>101404042</v>
          </cell>
          <cell r="B29" t="str">
            <v>O200375124</v>
          </cell>
          <cell r="C29" t="str">
            <v>多遊</v>
          </cell>
          <cell r="D29" t="str">
            <v>趙子萱</v>
          </cell>
          <cell r="E29">
            <v>830716</v>
          </cell>
          <cell r="F29" t="str">
            <v>女</v>
          </cell>
          <cell r="G29" t="str">
            <v>一般生</v>
          </cell>
        </row>
        <row r="30">
          <cell r="A30">
            <v>101404049</v>
          </cell>
          <cell r="B30" t="str">
            <v>R124381703</v>
          </cell>
          <cell r="C30" t="str">
            <v>多遊</v>
          </cell>
          <cell r="D30" t="str">
            <v>廖柏盈</v>
          </cell>
          <cell r="E30">
            <v>830604</v>
          </cell>
          <cell r="F30" t="str">
            <v>男</v>
          </cell>
          <cell r="G30" t="str">
            <v>一般生</v>
          </cell>
        </row>
        <row r="31">
          <cell r="A31">
            <v>101404151</v>
          </cell>
          <cell r="B31" t="str">
            <v>K122871281</v>
          </cell>
          <cell r="C31" t="str">
            <v>多遊</v>
          </cell>
          <cell r="D31" t="str">
            <v>鍾秉諺</v>
          </cell>
          <cell r="E31">
            <v>830515</v>
          </cell>
          <cell r="F31" t="str">
            <v>男</v>
          </cell>
          <cell r="G31" t="str">
            <v>一般生</v>
          </cell>
        </row>
        <row r="32">
          <cell r="A32">
            <v>101404152</v>
          </cell>
          <cell r="B32" t="str">
            <v>P123656414</v>
          </cell>
          <cell r="C32" t="str">
            <v>多遊</v>
          </cell>
          <cell r="D32" t="str">
            <v>周峻瑞</v>
          </cell>
          <cell r="E32">
            <v>791016</v>
          </cell>
          <cell r="F32" t="str">
            <v>男</v>
          </cell>
          <cell r="G32" t="str">
            <v>一般生</v>
          </cell>
        </row>
        <row r="33">
          <cell r="A33">
            <v>101404205</v>
          </cell>
          <cell r="B33" t="str">
            <v>K222445845</v>
          </cell>
          <cell r="C33" t="str">
            <v>餐旅</v>
          </cell>
          <cell r="D33" t="str">
            <v>林宥岑</v>
          </cell>
          <cell r="E33">
            <v>830317</v>
          </cell>
          <cell r="F33" t="str">
            <v>女</v>
          </cell>
          <cell r="G33" t="str">
            <v>一般生</v>
          </cell>
        </row>
        <row r="34">
          <cell r="A34">
            <v>101404357</v>
          </cell>
          <cell r="B34" t="str">
            <v>K122668015</v>
          </cell>
          <cell r="C34" t="str">
            <v>餐旅</v>
          </cell>
          <cell r="D34" t="str">
            <v>邱信翔</v>
          </cell>
          <cell r="E34">
            <v>830119</v>
          </cell>
          <cell r="F34" t="str">
            <v>男</v>
          </cell>
          <cell r="G34" t="str">
            <v>一般生</v>
          </cell>
        </row>
        <row r="35">
          <cell r="A35">
            <v>101405029</v>
          </cell>
          <cell r="B35" t="str">
            <v>B7002510</v>
          </cell>
          <cell r="C35" t="str">
            <v>財金</v>
          </cell>
          <cell r="D35" t="str">
            <v>裴越皇</v>
          </cell>
          <cell r="E35">
            <v>830117</v>
          </cell>
          <cell r="F35" t="str">
            <v>男</v>
          </cell>
          <cell r="G35" t="str">
            <v>外籍生</v>
          </cell>
        </row>
        <row r="36">
          <cell r="A36">
            <v>101405030</v>
          </cell>
          <cell r="B36" t="str">
            <v>B6919184</v>
          </cell>
          <cell r="C36" t="str">
            <v>財金</v>
          </cell>
          <cell r="D36" t="str">
            <v>黃重士</v>
          </cell>
          <cell r="E36">
            <v>820801</v>
          </cell>
          <cell r="F36" t="str">
            <v>男</v>
          </cell>
          <cell r="G36" t="str">
            <v>外籍生</v>
          </cell>
        </row>
        <row r="37">
          <cell r="A37">
            <v>101405031</v>
          </cell>
          <cell r="B37" t="str">
            <v>B5205892</v>
          </cell>
          <cell r="C37" t="str">
            <v>財金</v>
          </cell>
          <cell r="D37" t="str">
            <v>黎氏六</v>
          </cell>
          <cell r="E37">
            <v>821108</v>
          </cell>
          <cell r="F37" t="str">
            <v>女</v>
          </cell>
          <cell r="G37" t="str">
            <v>外籍生</v>
          </cell>
        </row>
        <row r="38">
          <cell r="A38">
            <v>101405035</v>
          </cell>
          <cell r="B38" t="str">
            <v>B6639766</v>
          </cell>
          <cell r="C38" t="str">
            <v>財金</v>
          </cell>
          <cell r="D38" t="str">
            <v>阮文平</v>
          </cell>
          <cell r="E38">
            <v>770718</v>
          </cell>
          <cell r="F38" t="str">
            <v>男</v>
          </cell>
          <cell r="G38" t="str">
            <v>外籍生</v>
          </cell>
        </row>
        <row r="39">
          <cell r="A39">
            <v>101405040</v>
          </cell>
          <cell r="B39" t="str">
            <v>B6998671</v>
          </cell>
          <cell r="C39" t="str">
            <v>財金</v>
          </cell>
          <cell r="D39" t="str">
            <v>阮文紅</v>
          </cell>
          <cell r="E39">
            <v>820210</v>
          </cell>
          <cell r="F39" t="str">
            <v>男</v>
          </cell>
          <cell r="G39" t="str">
            <v>外籍生</v>
          </cell>
        </row>
        <row r="40">
          <cell r="A40">
            <v>101405205</v>
          </cell>
          <cell r="B40" t="str">
            <v>A129937569</v>
          </cell>
          <cell r="C40" t="str">
            <v>財法</v>
          </cell>
          <cell r="D40" t="str">
            <v>連柏翔</v>
          </cell>
          <cell r="E40">
            <v>830222</v>
          </cell>
          <cell r="F40" t="str">
            <v>男</v>
          </cell>
          <cell r="G40" t="str">
            <v>一般生</v>
          </cell>
        </row>
        <row r="41">
          <cell r="A41">
            <v>101405223</v>
          </cell>
          <cell r="B41" t="str">
            <v>H124394338</v>
          </cell>
          <cell r="C41" t="str">
            <v>財法</v>
          </cell>
          <cell r="D41" t="str">
            <v>林柏耀</v>
          </cell>
          <cell r="E41">
            <v>820327</v>
          </cell>
          <cell r="F41" t="str">
            <v>男</v>
          </cell>
          <cell r="G41" t="str">
            <v>一般生</v>
          </cell>
        </row>
        <row r="42">
          <cell r="A42">
            <v>101405522</v>
          </cell>
          <cell r="B42" t="str">
            <v>P223786820</v>
          </cell>
          <cell r="C42" t="str">
            <v>應日</v>
          </cell>
          <cell r="D42" t="str">
            <v>楊承芳</v>
          </cell>
          <cell r="E42">
            <v>830918</v>
          </cell>
          <cell r="F42" t="str">
            <v>女</v>
          </cell>
          <cell r="G42" t="str">
            <v>一般生</v>
          </cell>
        </row>
        <row r="43">
          <cell r="A43">
            <v>101405602</v>
          </cell>
          <cell r="B43" t="str">
            <v>O100313551</v>
          </cell>
          <cell r="C43" t="str">
            <v>應日</v>
          </cell>
          <cell r="D43" t="str">
            <v>游峻翰</v>
          </cell>
          <cell r="E43">
            <v>811126</v>
          </cell>
          <cell r="F43" t="str">
            <v>男</v>
          </cell>
          <cell r="G43" t="str">
            <v>一般生</v>
          </cell>
        </row>
        <row r="44">
          <cell r="A44">
            <v>101405718</v>
          </cell>
          <cell r="B44" t="str">
            <v>F128490633</v>
          </cell>
          <cell r="C44" t="str">
            <v>應日</v>
          </cell>
          <cell r="D44" t="str">
            <v>梁紘誠</v>
          </cell>
          <cell r="E44">
            <v>820422</v>
          </cell>
          <cell r="F44" t="str">
            <v>男</v>
          </cell>
          <cell r="G44" t="str">
            <v>一般生</v>
          </cell>
        </row>
        <row r="45">
          <cell r="A45">
            <v>101406131</v>
          </cell>
          <cell r="B45" t="str">
            <v>A228618530</v>
          </cell>
          <cell r="C45" t="str">
            <v>幼保</v>
          </cell>
          <cell r="D45" t="str">
            <v>許嘉</v>
          </cell>
          <cell r="E45">
            <v>830422</v>
          </cell>
          <cell r="F45" t="str">
            <v>女</v>
          </cell>
          <cell r="G45" t="str">
            <v>一般生</v>
          </cell>
        </row>
        <row r="46">
          <cell r="A46">
            <v>101406503</v>
          </cell>
          <cell r="B46" t="str">
            <v>K222698971</v>
          </cell>
          <cell r="C46" t="str">
            <v>社工</v>
          </cell>
          <cell r="D46" t="str">
            <v>謝孟璇</v>
          </cell>
          <cell r="E46">
            <v>830130</v>
          </cell>
          <cell r="F46" t="str">
            <v>女</v>
          </cell>
          <cell r="G46" t="str">
            <v>一般生</v>
          </cell>
        </row>
        <row r="47">
          <cell r="A47">
            <v>101406562</v>
          </cell>
          <cell r="B47" t="str">
            <v>C221436863</v>
          </cell>
          <cell r="C47" t="str">
            <v>社工</v>
          </cell>
          <cell r="D47" t="str">
            <v>楊筠婷</v>
          </cell>
          <cell r="E47">
            <v>800710</v>
          </cell>
          <cell r="F47" t="str">
            <v>女</v>
          </cell>
          <cell r="G47" t="str">
            <v>一般生</v>
          </cell>
        </row>
        <row r="48">
          <cell r="A48">
            <v>101406563</v>
          </cell>
          <cell r="B48" t="str">
            <v>K222709193</v>
          </cell>
          <cell r="C48" t="str">
            <v>社工</v>
          </cell>
          <cell r="D48" t="str">
            <v>孔怡惠</v>
          </cell>
          <cell r="E48">
            <v>830404</v>
          </cell>
          <cell r="F48" t="str">
            <v>女</v>
          </cell>
          <cell r="G48" t="str">
            <v>一般生</v>
          </cell>
        </row>
        <row r="49">
          <cell r="A49">
            <v>101406693</v>
          </cell>
          <cell r="B49" t="str">
            <v>F128636906</v>
          </cell>
          <cell r="C49" t="str">
            <v>資管</v>
          </cell>
          <cell r="D49" t="str">
            <v>黃唯城</v>
          </cell>
          <cell r="E49">
            <v>811024</v>
          </cell>
          <cell r="F49" t="str">
            <v>男</v>
          </cell>
          <cell r="G49" t="str">
            <v>一般生</v>
          </cell>
        </row>
        <row r="50">
          <cell r="A50">
            <v>101406766</v>
          </cell>
          <cell r="B50" t="str">
            <v>Q123917315</v>
          </cell>
          <cell r="C50" t="str">
            <v>休管</v>
          </cell>
          <cell r="D50" t="str">
            <v>蔡浩昇</v>
          </cell>
          <cell r="E50">
            <v>821120</v>
          </cell>
          <cell r="F50" t="str">
            <v>男</v>
          </cell>
          <cell r="G50" t="str">
            <v>一般生</v>
          </cell>
        </row>
        <row r="51">
          <cell r="A51">
            <v>101406796</v>
          </cell>
          <cell r="B51" t="str">
            <v>K122698237</v>
          </cell>
          <cell r="C51" t="str">
            <v>休管</v>
          </cell>
          <cell r="D51" t="str">
            <v>陳逸</v>
          </cell>
          <cell r="E51">
            <v>830709</v>
          </cell>
          <cell r="F51" t="str">
            <v>男</v>
          </cell>
          <cell r="G51" t="str">
            <v>一般生</v>
          </cell>
        </row>
        <row r="52">
          <cell r="A52">
            <v>101407211</v>
          </cell>
          <cell r="B52" t="str">
            <v>K122408760</v>
          </cell>
          <cell r="C52" t="str">
            <v>休管</v>
          </cell>
          <cell r="D52" t="str">
            <v>蔡宏昇</v>
          </cell>
          <cell r="E52">
            <v>820401</v>
          </cell>
          <cell r="F52" t="str">
            <v>男</v>
          </cell>
          <cell r="G52" t="str">
            <v>一般生</v>
          </cell>
        </row>
        <row r="53">
          <cell r="A53">
            <v>101407214</v>
          </cell>
          <cell r="B53" t="str">
            <v>K222820802</v>
          </cell>
          <cell r="C53" t="str">
            <v>休管</v>
          </cell>
          <cell r="D53" t="str">
            <v>周艾蓁</v>
          </cell>
          <cell r="E53">
            <v>830612</v>
          </cell>
          <cell r="F53" t="str">
            <v>女</v>
          </cell>
          <cell r="G53" t="str">
            <v>一般生</v>
          </cell>
        </row>
        <row r="54">
          <cell r="A54">
            <v>101407223</v>
          </cell>
          <cell r="B54" t="str">
            <v>K222431207</v>
          </cell>
          <cell r="C54" t="str">
            <v>休運</v>
          </cell>
          <cell r="D54" t="str">
            <v>林茜</v>
          </cell>
          <cell r="E54">
            <v>800406</v>
          </cell>
          <cell r="F54" t="str">
            <v>女</v>
          </cell>
          <cell r="G54" t="str">
            <v>一般生</v>
          </cell>
        </row>
        <row r="55">
          <cell r="A55">
            <v>101407245</v>
          </cell>
          <cell r="B55" t="str">
            <v>O100352209</v>
          </cell>
          <cell r="C55" t="str">
            <v>多遊</v>
          </cell>
          <cell r="D55" t="str">
            <v>潘智恩</v>
          </cell>
          <cell r="E55">
            <v>830507</v>
          </cell>
          <cell r="F55" t="str">
            <v>男</v>
          </cell>
          <cell r="G55" t="str">
            <v>一般生</v>
          </cell>
        </row>
        <row r="56">
          <cell r="A56">
            <v>101407257</v>
          </cell>
          <cell r="B56" t="str">
            <v>F127833812</v>
          </cell>
          <cell r="C56" t="str">
            <v>行銷</v>
          </cell>
          <cell r="D56" t="str">
            <v>郭玳瑋</v>
          </cell>
          <cell r="E56">
            <v>810422</v>
          </cell>
          <cell r="F56" t="str">
            <v>男</v>
          </cell>
          <cell r="G56" t="str">
            <v>一般生</v>
          </cell>
        </row>
        <row r="57">
          <cell r="A57">
            <v>102401010</v>
          </cell>
          <cell r="B57" t="str">
            <v>H123991280</v>
          </cell>
          <cell r="C57" t="str">
            <v>資管</v>
          </cell>
          <cell r="D57" t="str">
            <v>王致</v>
          </cell>
          <cell r="E57">
            <v>840511</v>
          </cell>
          <cell r="F57" t="str">
            <v>男</v>
          </cell>
          <cell r="G57" t="str">
            <v>一般生</v>
          </cell>
        </row>
        <row r="58">
          <cell r="A58">
            <v>102401011</v>
          </cell>
          <cell r="B58" t="str">
            <v>K122714245</v>
          </cell>
          <cell r="C58" t="str">
            <v>資管</v>
          </cell>
          <cell r="D58" t="str">
            <v>邱慶方</v>
          </cell>
          <cell r="E58">
            <v>840421</v>
          </cell>
          <cell r="F58" t="str">
            <v>男</v>
          </cell>
          <cell r="G58" t="str">
            <v>一般生</v>
          </cell>
        </row>
        <row r="59">
          <cell r="A59">
            <v>102401109</v>
          </cell>
          <cell r="B59" t="str">
            <v>K122737533</v>
          </cell>
          <cell r="C59" t="str">
            <v>資管</v>
          </cell>
          <cell r="D59" t="str">
            <v>林顯峻</v>
          </cell>
          <cell r="E59">
            <v>831109</v>
          </cell>
          <cell r="F59" t="str">
            <v>男</v>
          </cell>
          <cell r="G59" t="str">
            <v>一般生</v>
          </cell>
        </row>
        <row r="60">
          <cell r="A60">
            <v>102401113</v>
          </cell>
          <cell r="B60" t="str">
            <v>U221697245</v>
          </cell>
          <cell r="C60" t="str">
            <v>資管</v>
          </cell>
          <cell r="D60" t="str">
            <v>李佳文</v>
          </cell>
          <cell r="E60">
            <v>840420</v>
          </cell>
          <cell r="F60" t="str">
            <v>女</v>
          </cell>
          <cell r="G60" t="str">
            <v>一般生</v>
          </cell>
        </row>
        <row r="61">
          <cell r="A61">
            <v>102401115</v>
          </cell>
          <cell r="B61" t="str">
            <v>K122620104</v>
          </cell>
          <cell r="C61" t="str">
            <v>資管</v>
          </cell>
          <cell r="D61" t="str">
            <v>陳厚盛</v>
          </cell>
          <cell r="E61">
            <v>840217</v>
          </cell>
          <cell r="F61" t="str">
            <v>男</v>
          </cell>
          <cell r="G61" t="str">
            <v>一般生</v>
          </cell>
        </row>
        <row r="62">
          <cell r="A62">
            <v>102401130</v>
          </cell>
          <cell r="B62" t="str">
            <v>K122891416</v>
          </cell>
          <cell r="C62" t="str">
            <v>資管</v>
          </cell>
          <cell r="D62" t="str">
            <v>陳賢瑋</v>
          </cell>
          <cell r="E62">
            <v>831016</v>
          </cell>
          <cell r="F62" t="str">
            <v>男</v>
          </cell>
          <cell r="G62" t="str">
            <v>一般生</v>
          </cell>
        </row>
        <row r="63">
          <cell r="A63">
            <v>102401134</v>
          </cell>
          <cell r="B63" t="str">
            <v>K122639087</v>
          </cell>
          <cell r="C63" t="str">
            <v>資管</v>
          </cell>
          <cell r="D63" t="str">
            <v>羅鼎煜</v>
          </cell>
          <cell r="E63">
            <v>790717</v>
          </cell>
          <cell r="F63" t="str">
            <v>男</v>
          </cell>
          <cell r="G63" t="str">
            <v>一般生</v>
          </cell>
        </row>
        <row r="64">
          <cell r="A64">
            <v>102402025</v>
          </cell>
          <cell r="B64" t="str">
            <v>H124628820</v>
          </cell>
          <cell r="C64" t="str">
            <v>行銷</v>
          </cell>
          <cell r="D64" t="str">
            <v>吳佳城</v>
          </cell>
          <cell r="E64">
            <v>831018</v>
          </cell>
          <cell r="F64" t="str">
            <v>男</v>
          </cell>
          <cell r="G64" t="str">
            <v>一般生</v>
          </cell>
        </row>
        <row r="65">
          <cell r="A65">
            <v>102402103</v>
          </cell>
          <cell r="B65" t="str">
            <v>H224146165</v>
          </cell>
          <cell r="C65" t="str">
            <v>行銷</v>
          </cell>
          <cell r="D65" t="str">
            <v>黃紫柔</v>
          </cell>
          <cell r="E65">
            <v>810704</v>
          </cell>
          <cell r="F65" t="str">
            <v>女</v>
          </cell>
          <cell r="G65" t="str">
            <v>一般生</v>
          </cell>
        </row>
        <row r="66">
          <cell r="A66">
            <v>102402123</v>
          </cell>
          <cell r="B66" t="str">
            <v>L124748972</v>
          </cell>
          <cell r="C66" t="str">
            <v>行銷</v>
          </cell>
          <cell r="D66" t="str">
            <v>沈冠霖</v>
          </cell>
          <cell r="E66">
            <v>821025</v>
          </cell>
          <cell r="F66" t="str">
            <v>男</v>
          </cell>
          <cell r="G66" t="str">
            <v>一般生</v>
          </cell>
        </row>
        <row r="67">
          <cell r="A67">
            <v>102403008</v>
          </cell>
          <cell r="B67" t="str">
            <v>E124735087</v>
          </cell>
          <cell r="C67" t="str">
            <v>休管</v>
          </cell>
          <cell r="D67" t="str">
            <v>李柏諺</v>
          </cell>
          <cell r="E67">
            <v>840114</v>
          </cell>
          <cell r="F67" t="str">
            <v>男</v>
          </cell>
          <cell r="G67" t="str">
            <v>一般生</v>
          </cell>
        </row>
        <row r="68">
          <cell r="A68">
            <v>102403009</v>
          </cell>
          <cell r="B68" t="str">
            <v>H224055767</v>
          </cell>
          <cell r="C68" t="str">
            <v>休管</v>
          </cell>
          <cell r="D68" t="str">
            <v>徐湘芸</v>
          </cell>
          <cell r="E68">
            <v>840416</v>
          </cell>
          <cell r="F68" t="str">
            <v>女</v>
          </cell>
          <cell r="G68" t="str">
            <v>一般生</v>
          </cell>
        </row>
        <row r="69">
          <cell r="A69">
            <v>102403010</v>
          </cell>
          <cell r="B69" t="str">
            <v>H124782856</v>
          </cell>
          <cell r="C69" t="str">
            <v>休管</v>
          </cell>
          <cell r="D69" t="str">
            <v>沈孟昕</v>
          </cell>
          <cell r="E69">
            <v>840703</v>
          </cell>
          <cell r="F69" t="str">
            <v>男</v>
          </cell>
          <cell r="G69" t="str">
            <v>一般生</v>
          </cell>
        </row>
        <row r="70">
          <cell r="A70">
            <v>102403012</v>
          </cell>
          <cell r="B70" t="str">
            <v>K122796818</v>
          </cell>
          <cell r="C70" t="str">
            <v>休管</v>
          </cell>
          <cell r="D70" t="str">
            <v>林威毅</v>
          </cell>
          <cell r="E70">
            <v>830909</v>
          </cell>
          <cell r="F70" t="str">
            <v>男</v>
          </cell>
          <cell r="G70" t="str">
            <v>一般生</v>
          </cell>
        </row>
        <row r="71">
          <cell r="A71">
            <v>102403024</v>
          </cell>
          <cell r="B71" t="str">
            <v>K122807450</v>
          </cell>
          <cell r="C71" t="str">
            <v>休管</v>
          </cell>
          <cell r="D71" t="str">
            <v>劉昶成</v>
          </cell>
          <cell r="E71">
            <v>840604</v>
          </cell>
          <cell r="F71" t="str">
            <v>男</v>
          </cell>
          <cell r="G71" t="str">
            <v>一般生</v>
          </cell>
        </row>
        <row r="72">
          <cell r="A72">
            <v>102403027</v>
          </cell>
          <cell r="B72" t="str">
            <v>P123913085</v>
          </cell>
          <cell r="C72" t="str">
            <v>休管</v>
          </cell>
          <cell r="D72" t="str">
            <v>李柏宏</v>
          </cell>
          <cell r="E72">
            <v>840410</v>
          </cell>
          <cell r="F72" t="str">
            <v>男</v>
          </cell>
          <cell r="G72" t="str">
            <v>一般生</v>
          </cell>
        </row>
        <row r="73">
          <cell r="A73">
            <v>102403032</v>
          </cell>
          <cell r="B73" t="str">
            <v>F129341317</v>
          </cell>
          <cell r="C73" t="str">
            <v>休管</v>
          </cell>
          <cell r="D73" t="str">
            <v>黃柏元</v>
          </cell>
          <cell r="E73">
            <v>831014</v>
          </cell>
          <cell r="F73" t="str">
            <v>男</v>
          </cell>
          <cell r="G73" t="str">
            <v>一般生</v>
          </cell>
        </row>
        <row r="74">
          <cell r="A74">
            <v>102403123</v>
          </cell>
          <cell r="B74" t="str">
            <v>K122807914</v>
          </cell>
          <cell r="C74" t="str">
            <v>休管</v>
          </cell>
          <cell r="D74" t="str">
            <v>江威勇</v>
          </cell>
          <cell r="E74">
            <v>840428</v>
          </cell>
          <cell r="F74" t="str">
            <v>男</v>
          </cell>
          <cell r="G74" t="str">
            <v>一般生</v>
          </cell>
        </row>
        <row r="75">
          <cell r="A75">
            <v>102403126</v>
          </cell>
          <cell r="B75" t="str">
            <v>J222701696</v>
          </cell>
          <cell r="C75" t="str">
            <v>休管</v>
          </cell>
          <cell r="D75" t="str">
            <v>徐嘉惟</v>
          </cell>
          <cell r="E75">
            <v>831103</v>
          </cell>
          <cell r="F75" t="str">
            <v>女</v>
          </cell>
          <cell r="G75" t="str">
            <v>一般生</v>
          </cell>
        </row>
        <row r="76">
          <cell r="A76">
            <v>102403129</v>
          </cell>
          <cell r="B76" t="str">
            <v>K122622939</v>
          </cell>
          <cell r="C76" t="str">
            <v>休管</v>
          </cell>
          <cell r="D76" t="str">
            <v>杜易秋</v>
          </cell>
          <cell r="E76">
            <v>840813</v>
          </cell>
          <cell r="F76" t="str">
            <v>男</v>
          </cell>
          <cell r="G76" t="str">
            <v>一般生</v>
          </cell>
        </row>
        <row r="77">
          <cell r="A77">
            <v>102403204</v>
          </cell>
          <cell r="B77" t="str">
            <v>K222326667</v>
          </cell>
          <cell r="C77" t="str">
            <v>休管</v>
          </cell>
          <cell r="D77" t="str">
            <v>賴惠文</v>
          </cell>
          <cell r="E77">
            <v>831129</v>
          </cell>
          <cell r="F77" t="str">
            <v>女</v>
          </cell>
          <cell r="G77" t="str">
            <v>一般生</v>
          </cell>
        </row>
        <row r="78">
          <cell r="A78">
            <v>102403207</v>
          </cell>
          <cell r="B78" t="str">
            <v>O200381971</v>
          </cell>
          <cell r="C78" t="str">
            <v>休管</v>
          </cell>
          <cell r="D78" t="str">
            <v>謝嘉心</v>
          </cell>
          <cell r="E78">
            <v>840707</v>
          </cell>
          <cell r="F78" t="str">
            <v>女</v>
          </cell>
          <cell r="G78" t="str">
            <v>一般生</v>
          </cell>
        </row>
        <row r="79">
          <cell r="A79">
            <v>102403209</v>
          </cell>
          <cell r="B79" t="str">
            <v>K122562205</v>
          </cell>
          <cell r="C79" t="str">
            <v>休管</v>
          </cell>
          <cell r="D79" t="str">
            <v>張詠軒</v>
          </cell>
          <cell r="E79">
            <v>840619</v>
          </cell>
          <cell r="F79" t="str">
            <v>男</v>
          </cell>
          <cell r="G79" t="str">
            <v>一般生</v>
          </cell>
        </row>
        <row r="80">
          <cell r="A80">
            <v>102403218</v>
          </cell>
          <cell r="B80" t="str">
            <v>K122802731</v>
          </cell>
          <cell r="C80" t="str">
            <v>休管</v>
          </cell>
          <cell r="D80" t="str">
            <v>陳厚廷</v>
          </cell>
          <cell r="E80">
            <v>840601</v>
          </cell>
          <cell r="F80" t="str">
            <v>男</v>
          </cell>
          <cell r="G80" t="str">
            <v>一般生</v>
          </cell>
        </row>
        <row r="81">
          <cell r="A81">
            <v>102403219</v>
          </cell>
          <cell r="B81" t="str">
            <v>K122612728</v>
          </cell>
          <cell r="C81" t="str">
            <v>休管</v>
          </cell>
          <cell r="D81" t="str">
            <v>林竑廷</v>
          </cell>
          <cell r="E81">
            <v>830921</v>
          </cell>
          <cell r="F81" t="str">
            <v>男</v>
          </cell>
          <cell r="G81" t="str">
            <v>一般生</v>
          </cell>
        </row>
        <row r="82">
          <cell r="A82">
            <v>102403223</v>
          </cell>
          <cell r="B82" t="str">
            <v>S224539873</v>
          </cell>
          <cell r="C82" t="str">
            <v>休管</v>
          </cell>
          <cell r="D82" t="str">
            <v>邱詩婷</v>
          </cell>
          <cell r="E82">
            <v>830824</v>
          </cell>
          <cell r="F82" t="str">
            <v>女</v>
          </cell>
          <cell r="G82" t="str">
            <v>一般生</v>
          </cell>
        </row>
        <row r="83">
          <cell r="A83">
            <v>102403224</v>
          </cell>
          <cell r="B83" t="str">
            <v>K222665196</v>
          </cell>
          <cell r="C83" t="str">
            <v>休管</v>
          </cell>
          <cell r="D83" t="str">
            <v>李雅婷</v>
          </cell>
          <cell r="E83">
            <v>840812</v>
          </cell>
          <cell r="F83" t="str">
            <v>女</v>
          </cell>
          <cell r="G83" t="str">
            <v>一般生</v>
          </cell>
        </row>
        <row r="84">
          <cell r="A84">
            <v>102403228</v>
          </cell>
          <cell r="B84" t="str">
            <v>K222479323</v>
          </cell>
          <cell r="C84" t="str">
            <v>休管</v>
          </cell>
          <cell r="D84" t="str">
            <v>余芊錞</v>
          </cell>
          <cell r="E84">
            <v>791203</v>
          </cell>
          <cell r="F84" t="str">
            <v>女</v>
          </cell>
          <cell r="G84" t="str">
            <v>一般生</v>
          </cell>
        </row>
        <row r="85">
          <cell r="A85">
            <v>102403301</v>
          </cell>
          <cell r="B85" t="str">
            <v>L124796843</v>
          </cell>
          <cell r="C85" t="str">
            <v>休管</v>
          </cell>
          <cell r="D85" t="str">
            <v>楊興鑑</v>
          </cell>
          <cell r="E85">
            <v>810208</v>
          </cell>
          <cell r="F85" t="str">
            <v>男</v>
          </cell>
          <cell r="G85" t="str">
            <v>一般生</v>
          </cell>
        </row>
        <row r="86">
          <cell r="A86">
            <v>102403403</v>
          </cell>
          <cell r="B86" t="str">
            <v>A229010805</v>
          </cell>
          <cell r="C86" t="str">
            <v>休運</v>
          </cell>
          <cell r="D86" t="str">
            <v>曾珮瑜</v>
          </cell>
          <cell r="E86">
            <v>830908</v>
          </cell>
          <cell r="F86" t="str">
            <v>女</v>
          </cell>
          <cell r="G86" t="str">
            <v>一般生</v>
          </cell>
        </row>
        <row r="87">
          <cell r="A87">
            <v>102403407</v>
          </cell>
          <cell r="B87" t="str">
            <v>J122776137</v>
          </cell>
          <cell r="C87" t="str">
            <v>休運</v>
          </cell>
          <cell r="D87" t="str">
            <v>黃子修</v>
          </cell>
          <cell r="E87">
            <v>840113</v>
          </cell>
          <cell r="F87" t="str">
            <v>男</v>
          </cell>
          <cell r="G87" t="str">
            <v>一般生</v>
          </cell>
        </row>
        <row r="88">
          <cell r="A88">
            <v>102403427</v>
          </cell>
          <cell r="B88" t="str">
            <v>L123904510</v>
          </cell>
          <cell r="C88" t="str">
            <v>休運</v>
          </cell>
          <cell r="D88" t="str">
            <v>王以任</v>
          </cell>
          <cell r="E88">
            <v>821018</v>
          </cell>
          <cell r="F88" t="str">
            <v>男</v>
          </cell>
          <cell r="G88" t="str">
            <v>一般生</v>
          </cell>
        </row>
        <row r="89">
          <cell r="A89">
            <v>102403528</v>
          </cell>
          <cell r="B89" t="str">
            <v>H124594310</v>
          </cell>
          <cell r="C89" t="str">
            <v>休運</v>
          </cell>
          <cell r="D89" t="str">
            <v>朱恩平</v>
          </cell>
          <cell r="E89">
            <v>831201</v>
          </cell>
          <cell r="F89" t="str">
            <v>男</v>
          </cell>
          <cell r="G89" t="str">
            <v>一般生</v>
          </cell>
        </row>
        <row r="90">
          <cell r="A90">
            <v>102403537</v>
          </cell>
          <cell r="B90" t="str">
            <v>M122744075</v>
          </cell>
          <cell r="C90" t="str">
            <v>休運</v>
          </cell>
          <cell r="D90" t="str">
            <v>林言奎</v>
          </cell>
          <cell r="E90">
            <v>840701</v>
          </cell>
          <cell r="F90" t="str">
            <v>男</v>
          </cell>
          <cell r="G90" t="str">
            <v>一般生</v>
          </cell>
        </row>
        <row r="91">
          <cell r="A91">
            <v>102403539</v>
          </cell>
          <cell r="B91" t="str">
            <v>B223157891</v>
          </cell>
          <cell r="C91" t="str">
            <v>休運</v>
          </cell>
          <cell r="D91" t="str">
            <v>楊旻真</v>
          </cell>
          <cell r="E91">
            <v>840708</v>
          </cell>
          <cell r="F91" t="str">
            <v>女</v>
          </cell>
          <cell r="G91" t="str">
            <v>一般生</v>
          </cell>
        </row>
        <row r="92">
          <cell r="A92">
            <v>102403621</v>
          </cell>
          <cell r="B92" t="str">
            <v>L124684357</v>
          </cell>
          <cell r="C92" t="str">
            <v>休運</v>
          </cell>
          <cell r="D92" t="str">
            <v>邱奕瑋</v>
          </cell>
          <cell r="E92">
            <v>821101</v>
          </cell>
          <cell r="F92" t="str">
            <v>男</v>
          </cell>
          <cell r="G92" t="str">
            <v>一般生</v>
          </cell>
        </row>
        <row r="93">
          <cell r="A93">
            <v>102403626</v>
          </cell>
          <cell r="B93" t="str">
            <v>A128409717</v>
          </cell>
          <cell r="C93" t="str">
            <v>休運</v>
          </cell>
          <cell r="D93" t="str">
            <v>刁仁傑</v>
          </cell>
          <cell r="E93">
            <v>831029</v>
          </cell>
          <cell r="F93" t="str">
            <v>男</v>
          </cell>
          <cell r="G93" t="str">
            <v>一般生</v>
          </cell>
        </row>
        <row r="94">
          <cell r="A94">
            <v>102403628</v>
          </cell>
          <cell r="B94" t="str">
            <v>A129896518</v>
          </cell>
          <cell r="C94" t="str">
            <v>休運</v>
          </cell>
          <cell r="D94" t="str">
            <v>黃揚傑</v>
          </cell>
          <cell r="E94">
            <v>840308</v>
          </cell>
          <cell r="F94" t="str">
            <v>男</v>
          </cell>
          <cell r="G94" t="str">
            <v>一般生</v>
          </cell>
        </row>
        <row r="95">
          <cell r="A95">
            <v>102403633</v>
          </cell>
          <cell r="B95" t="str">
            <v>K122619067</v>
          </cell>
          <cell r="C95" t="str">
            <v>休運</v>
          </cell>
          <cell r="D95" t="str">
            <v>胡晏宸</v>
          </cell>
          <cell r="E95">
            <v>840112</v>
          </cell>
          <cell r="F95" t="str">
            <v>男</v>
          </cell>
          <cell r="G95" t="str">
            <v>一般生</v>
          </cell>
        </row>
        <row r="96">
          <cell r="A96">
            <v>102403635</v>
          </cell>
          <cell r="B96" t="str">
            <v>K122881312</v>
          </cell>
          <cell r="C96" t="str">
            <v>休運</v>
          </cell>
          <cell r="D96" t="str">
            <v>張洸銘</v>
          </cell>
          <cell r="E96">
            <v>840413</v>
          </cell>
          <cell r="F96" t="str">
            <v>男</v>
          </cell>
          <cell r="G96" t="str">
            <v>一般生</v>
          </cell>
        </row>
        <row r="97">
          <cell r="A97">
            <v>102403717</v>
          </cell>
          <cell r="B97" t="str">
            <v>H124313066</v>
          </cell>
          <cell r="C97" t="str">
            <v>多遊</v>
          </cell>
          <cell r="D97" t="str">
            <v>余誌剛</v>
          </cell>
          <cell r="E97">
            <v>821001</v>
          </cell>
          <cell r="F97" t="str">
            <v>男</v>
          </cell>
          <cell r="G97" t="str">
            <v>一般生</v>
          </cell>
        </row>
        <row r="98">
          <cell r="A98">
            <v>102403807</v>
          </cell>
          <cell r="B98" t="str">
            <v>H124115186</v>
          </cell>
          <cell r="C98" t="str">
            <v>多遊</v>
          </cell>
          <cell r="D98" t="str">
            <v>古仲翔</v>
          </cell>
          <cell r="E98">
            <v>840831</v>
          </cell>
          <cell r="F98" t="str">
            <v>男</v>
          </cell>
          <cell r="G98" t="str">
            <v>一般生</v>
          </cell>
        </row>
        <row r="99">
          <cell r="A99">
            <v>102403810</v>
          </cell>
          <cell r="B99" t="str">
            <v>F129442248</v>
          </cell>
          <cell r="C99" t="str">
            <v>多遊</v>
          </cell>
          <cell r="D99" t="str">
            <v>徐勝文</v>
          </cell>
          <cell r="E99">
            <v>840504</v>
          </cell>
          <cell r="F99" t="str">
            <v>男</v>
          </cell>
          <cell r="G99" t="str">
            <v>一般生</v>
          </cell>
        </row>
        <row r="100">
          <cell r="A100">
            <v>102403833</v>
          </cell>
          <cell r="B100" t="str">
            <v>K122768065</v>
          </cell>
          <cell r="C100" t="str">
            <v>多遊</v>
          </cell>
          <cell r="D100" t="str">
            <v>張志豪</v>
          </cell>
          <cell r="E100">
            <v>840628</v>
          </cell>
          <cell r="F100" t="str">
            <v>男</v>
          </cell>
          <cell r="G100" t="str">
            <v>一般生</v>
          </cell>
        </row>
        <row r="101">
          <cell r="A101">
            <v>102403836</v>
          </cell>
          <cell r="B101" t="str">
            <v>J122688703</v>
          </cell>
          <cell r="C101" t="str">
            <v>多遊</v>
          </cell>
          <cell r="D101" t="str">
            <v>梁奎偉</v>
          </cell>
          <cell r="E101">
            <v>811121</v>
          </cell>
          <cell r="F101" t="str">
            <v>男</v>
          </cell>
          <cell r="G101" t="str">
            <v>一般生</v>
          </cell>
        </row>
        <row r="102">
          <cell r="A102">
            <v>102404025</v>
          </cell>
          <cell r="B102" t="str">
            <v>C121533972</v>
          </cell>
          <cell r="C102" t="str">
            <v>多遊</v>
          </cell>
          <cell r="D102" t="str">
            <v>周璟安</v>
          </cell>
          <cell r="E102">
            <v>840305</v>
          </cell>
          <cell r="F102" t="str">
            <v>男</v>
          </cell>
          <cell r="G102" t="str">
            <v>一般生</v>
          </cell>
        </row>
        <row r="103">
          <cell r="A103">
            <v>102404029</v>
          </cell>
          <cell r="B103" t="str">
            <v>K122737748</v>
          </cell>
          <cell r="C103" t="str">
            <v>多遊</v>
          </cell>
          <cell r="D103" t="str">
            <v>耿慣庭</v>
          </cell>
          <cell r="E103">
            <v>830918</v>
          </cell>
          <cell r="F103" t="str">
            <v>男</v>
          </cell>
          <cell r="G103" t="str">
            <v>一般生</v>
          </cell>
        </row>
        <row r="104">
          <cell r="A104">
            <v>102404030</v>
          </cell>
          <cell r="B104" t="str">
            <v>Q223692413</v>
          </cell>
          <cell r="C104" t="str">
            <v>多遊</v>
          </cell>
          <cell r="D104" t="str">
            <v>邱美燕</v>
          </cell>
          <cell r="E104">
            <v>830905</v>
          </cell>
          <cell r="F104" t="str">
            <v>女</v>
          </cell>
          <cell r="G104" t="str">
            <v>一般生</v>
          </cell>
        </row>
        <row r="105">
          <cell r="A105">
            <v>102404111</v>
          </cell>
          <cell r="B105" t="str">
            <v>H224451974</v>
          </cell>
          <cell r="C105" t="str">
            <v>多遊</v>
          </cell>
          <cell r="D105" t="str">
            <v>呂玉琪</v>
          </cell>
          <cell r="E105">
            <v>830824</v>
          </cell>
          <cell r="F105" t="str">
            <v>女</v>
          </cell>
          <cell r="G105" t="str">
            <v>一般生</v>
          </cell>
        </row>
        <row r="106">
          <cell r="A106">
            <v>102404132</v>
          </cell>
          <cell r="B106" t="str">
            <v>K222330438</v>
          </cell>
          <cell r="C106" t="str">
            <v>多遊</v>
          </cell>
          <cell r="D106" t="str">
            <v>陳莉媛</v>
          </cell>
          <cell r="E106">
            <v>831018</v>
          </cell>
          <cell r="F106" t="str">
            <v>女</v>
          </cell>
          <cell r="G106" t="str">
            <v>一般生</v>
          </cell>
        </row>
        <row r="107">
          <cell r="A107">
            <v>102404133</v>
          </cell>
          <cell r="B107" t="str">
            <v>F129349037</v>
          </cell>
          <cell r="C107" t="str">
            <v>多遊</v>
          </cell>
          <cell r="D107" t="str">
            <v>曾健豪</v>
          </cell>
          <cell r="E107">
            <v>840202</v>
          </cell>
          <cell r="F107" t="str">
            <v>男</v>
          </cell>
          <cell r="G107" t="str">
            <v>一般生</v>
          </cell>
        </row>
        <row r="108">
          <cell r="A108">
            <v>102404205</v>
          </cell>
          <cell r="B108" t="str">
            <v>K122755997</v>
          </cell>
          <cell r="C108" t="str">
            <v>餐旅</v>
          </cell>
          <cell r="D108" t="str">
            <v>莊為翔</v>
          </cell>
          <cell r="E108">
            <v>831208</v>
          </cell>
          <cell r="F108" t="str">
            <v>男</v>
          </cell>
          <cell r="G108" t="str">
            <v>一般生</v>
          </cell>
        </row>
        <row r="109">
          <cell r="A109">
            <v>102404226</v>
          </cell>
          <cell r="B109" t="str">
            <v>P123765187</v>
          </cell>
          <cell r="C109" t="str">
            <v>餐旅</v>
          </cell>
          <cell r="D109" t="str">
            <v>吳泉諭</v>
          </cell>
          <cell r="E109">
            <v>831031</v>
          </cell>
          <cell r="F109" t="str">
            <v>男</v>
          </cell>
          <cell r="G109" t="str">
            <v>一般生</v>
          </cell>
        </row>
        <row r="110">
          <cell r="A110">
            <v>102404239</v>
          </cell>
          <cell r="B110" t="str">
            <v>A229328295</v>
          </cell>
          <cell r="C110" t="str">
            <v>餐旅</v>
          </cell>
          <cell r="D110" t="str">
            <v>賴昱辰</v>
          </cell>
          <cell r="E110">
            <v>840614</v>
          </cell>
          <cell r="F110" t="str">
            <v>女</v>
          </cell>
          <cell r="G110" t="str">
            <v>一般生</v>
          </cell>
        </row>
        <row r="111">
          <cell r="A111">
            <v>102404308</v>
          </cell>
          <cell r="B111" t="str">
            <v>K122439676</v>
          </cell>
          <cell r="C111" t="str">
            <v>餐旅</v>
          </cell>
          <cell r="D111" t="str">
            <v>廖偉宏</v>
          </cell>
          <cell r="E111">
            <v>830901</v>
          </cell>
          <cell r="F111" t="str">
            <v>男</v>
          </cell>
          <cell r="G111" t="str">
            <v>一般生</v>
          </cell>
        </row>
        <row r="112">
          <cell r="A112">
            <v>102404316</v>
          </cell>
          <cell r="B112" t="str">
            <v>F128873329</v>
          </cell>
          <cell r="C112" t="str">
            <v>餐旅</v>
          </cell>
          <cell r="D112" t="str">
            <v>林育誠</v>
          </cell>
          <cell r="E112">
            <v>831025</v>
          </cell>
          <cell r="F112" t="str">
            <v>男</v>
          </cell>
          <cell r="G112" t="str">
            <v>一般生</v>
          </cell>
        </row>
        <row r="113">
          <cell r="A113">
            <v>102404320</v>
          </cell>
          <cell r="B113" t="str">
            <v>K222268277</v>
          </cell>
          <cell r="C113" t="str">
            <v>餐旅</v>
          </cell>
          <cell r="D113" t="str">
            <v>林俐含</v>
          </cell>
          <cell r="E113">
            <v>840121</v>
          </cell>
          <cell r="F113" t="str">
            <v>女</v>
          </cell>
          <cell r="G113" t="str">
            <v>一般生</v>
          </cell>
        </row>
        <row r="114">
          <cell r="A114">
            <v>102404328</v>
          </cell>
          <cell r="B114" t="str">
            <v>K122459605</v>
          </cell>
          <cell r="C114" t="str">
            <v>餐旅</v>
          </cell>
          <cell r="D114" t="str">
            <v>黃威愷</v>
          </cell>
          <cell r="E114">
            <v>840412</v>
          </cell>
          <cell r="F114" t="str">
            <v>男</v>
          </cell>
          <cell r="G114" t="str">
            <v>一般生</v>
          </cell>
        </row>
        <row r="115">
          <cell r="A115">
            <v>102404330</v>
          </cell>
          <cell r="B115" t="str">
            <v>K122755291</v>
          </cell>
          <cell r="C115" t="str">
            <v>餐旅</v>
          </cell>
          <cell r="D115" t="str">
            <v>陳世軒</v>
          </cell>
          <cell r="E115">
            <v>840421</v>
          </cell>
          <cell r="F115" t="str">
            <v>男</v>
          </cell>
          <cell r="G115" t="str">
            <v>一般生</v>
          </cell>
        </row>
        <row r="116">
          <cell r="A116">
            <v>102405311</v>
          </cell>
          <cell r="B116" t="str">
            <v>K222409250</v>
          </cell>
          <cell r="C116" t="str">
            <v>餐旅</v>
          </cell>
          <cell r="D116" t="str">
            <v>劉育菁</v>
          </cell>
          <cell r="E116">
            <v>840709</v>
          </cell>
          <cell r="F116" t="str">
            <v>女</v>
          </cell>
          <cell r="G116" t="str">
            <v>一般生</v>
          </cell>
        </row>
        <row r="117">
          <cell r="A117">
            <v>102405314</v>
          </cell>
          <cell r="B117" t="str">
            <v>K222810459</v>
          </cell>
          <cell r="C117" t="str">
            <v>餐旅</v>
          </cell>
          <cell r="D117" t="str">
            <v>邱宥甄</v>
          </cell>
          <cell r="E117">
            <v>840228</v>
          </cell>
          <cell r="F117" t="str">
            <v>女</v>
          </cell>
          <cell r="G117" t="str">
            <v>一般生</v>
          </cell>
        </row>
        <row r="118">
          <cell r="A118">
            <v>102405401</v>
          </cell>
          <cell r="B118" t="str">
            <v>C121519614</v>
          </cell>
          <cell r="C118" t="str">
            <v>餐旅</v>
          </cell>
          <cell r="D118" t="str">
            <v>張重威</v>
          </cell>
          <cell r="E118">
            <v>840309</v>
          </cell>
          <cell r="F118" t="str">
            <v>男</v>
          </cell>
          <cell r="G118" t="str">
            <v>一般生</v>
          </cell>
        </row>
        <row r="119">
          <cell r="A119">
            <v>102405404</v>
          </cell>
          <cell r="B119" t="str">
            <v>H124703695</v>
          </cell>
          <cell r="C119" t="str">
            <v>餐旅</v>
          </cell>
          <cell r="D119" t="str">
            <v>佘旻修</v>
          </cell>
          <cell r="E119">
            <v>840601</v>
          </cell>
          <cell r="F119" t="str">
            <v>男</v>
          </cell>
          <cell r="G119" t="str">
            <v>一般生</v>
          </cell>
        </row>
        <row r="120">
          <cell r="A120">
            <v>102405411</v>
          </cell>
          <cell r="B120" t="str">
            <v>K122739162</v>
          </cell>
          <cell r="C120" t="str">
            <v>餐旅</v>
          </cell>
          <cell r="D120" t="str">
            <v>莫程宇</v>
          </cell>
          <cell r="E120">
            <v>840204</v>
          </cell>
          <cell r="F120" t="str">
            <v>男</v>
          </cell>
          <cell r="G120" t="str">
            <v>一般生</v>
          </cell>
        </row>
        <row r="121">
          <cell r="A121">
            <v>102405442</v>
          </cell>
          <cell r="B121" t="str">
            <v>F128553448</v>
          </cell>
          <cell r="C121" t="str">
            <v>餐旅</v>
          </cell>
          <cell r="D121" t="str">
            <v>林聖諭</v>
          </cell>
          <cell r="E121">
            <v>830226</v>
          </cell>
          <cell r="F121" t="str">
            <v>男</v>
          </cell>
          <cell r="G121" t="str">
            <v>一般生</v>
          </cell>
        </row>
        <row r="122">
          <cell r="A122">
            <v>102405707</v>
          </cell>
          <cell r="B122" t="str">
            <v>F128596229</v>
          </cell>
          <cell r="C122" t="str">
            <v>應日</v>
          </cell>
          <cell r="D122" t="str">
            <v>任偉倫</v>
          </cell>
          <cell r="E122">
            <v>811106</v>
          </cell>
          <cell r="F122" t="str">
            <v>男</v>
          </cell>
          <cell r="G122" t="str">
            <v>一般生</v>
          </cell>
        </row>
        <row r="123">
          <cell r="A123">
            <v>102405709</v>
          </cell>
          <cell r="B123" t="str">
            <v>H124642580</v>
          </cell>
          <cell r="C123" t="str">
            <v>應日</v>
          </cell>
          <cell r="D123" t="str">
            <v>鍾雲光</v>
          </cell>
          <cell r="E123">
            <v>831201</v>
          </cell>
          <cell r="F123" t="str">
            <v>男</v>
          </cell>
          <cell r="G123" t="str">
            <v>一般生</v>
          </cell>
        </row>
        <row r="124">
          <cell r="A124">
            <v>102405711</v>
          </cell>
          <cell r="B124" t="str">
            <v>K221986678</v>
          </cell>
          <cell r="C124" t="str">
            <v>應日</v>
          </cell>
          <cell r="D124" t="str">
            <v>陳冠如</v>
          </cell>
          <cell r="E124">
            <v>840425</v>
          </cell>
          <cell r="F124" t="str">
            <v>女</v>
          </cell>
          <cell r="G124" t="str">
            <v>一般生</v>
          </cell>
        </row>
        <row r="125">
          <cell r="A125">
            <v>102405715</v>
          </cell>
          <cell r="B125" t="str">
            <v>F129363920</v>
          </cell>
          <cell r="C125" t="str">
            <v>應日</v>
          </cell>
          <cell r="D125" t="str">
            <v>林宥翔</v>
          </cell>
          <cell r="E125">
            <v>840718</v>
          </cell>
          <cell r="F125" t="str">
            <v>男</v>
          </cell>
          <cell r="G125" t="str">
            <v>一般生</v>
          </cell>
        </row>
        <row r="126">
          <cell r="A126">
            <v>102405720</v>
          </cell>
          <cell r="B126" t="str">
            <v>L224785262</v>
          </cell>
          <cell r="C126" t="str">
            <v>應日</v>
          </cell>
          <cell r="D126" t="str">
            <v>楊美絹</v>
          </cell>
          <cell r="E126">
            <v>840726</v>
          </cell>
          <cell r="F126" t="str">
            <v>女</v>
          </cell>
          <cell r="G126" t="str">
            <v>一般生</v>
          </cell>
        </row>
        <row r="127">
          <cell r="A127">
            <v>102405723</v>
          </cell>
          <cell r="B127" t="str">
            <v>C121543370</v>
          </cell>
          <cell r="C127" t="str">
            <v>應日</v>
          </cell>
          <cell r="D127" t="str">
            <v>黃柏淵</v>
          </cell>
          <cell r="E127">
            <v>831015</v>
          </cell>
          <cell r="F127" t="str">
            <v>男</v>
          </cell>
          <cell r="G127" t="str">
            <v>一般生</v>
          </cell>
        </row>
        <row r="128">
          <cell r="A128">
            <v>102405726</v>
          </cell>
          <cell r="B128" t="str">
            <v>A126640130</v>
          </cell>
          <cell r="C128" t="str">
            <v>應日</v>
          </cell>
          <cell r="D128" t="str">
            <v>陳柏云</v>
          </cell>
          <cell r="E128">
            <v>840817</v>
          </cell>
          <cell r="F128" t="str">
            <v>男</v>
          </cell>
          <cell r="G128" t="str">
            <v>一般生</v>
          </cell>
        </row>
        <row r="129">
          <cell r="A129">
            <v>102405729</v>
          </cell>
          <cell r="B129" t="str">
            <v>K122824817</v>
          </cell>
          <cell r="C129" t="str">
            <v>應日</v>
          </cell>
          <cell r="D129" t="str">
            <v>龍奕錡</v>
          </cell>
          <cell r="E129">
            <v>831223</v>
          </cell>
          <cell r="F129" t="str">
            <v>男</v>
          </cell>
          <cell r="G129" t="str">
            <v>一般生</v>
          </cell>
        </row>
        <row r="130">
          <cell r="A130">
            <v>102405826</v>
          </cell>
          <cell r="B130" t="str">
            <v>B123023736</v>
          </cell>
          <cell r="C130" t="str">
            <v>應日</v>
          </cell>
          <cell r="D130" t="str">
            <v>林士源</v>
          </cell>
          <cell r="E130">
            <v>840223</v>
          </cell>
          <cell r="F130" t="str">
            <v>男</v>
          </cell>
          <cell r="G130" t="str">
            <v>一般生</v>
          </cell>
        </row>
        <row r="131">
          <cell r="A131">
            <v>102405831</v>
          </cell>
          <cell r="B131" t="str">
            <v>H224392550</v>
          </cell>
          <cell r="C131" t="str">
            <v>應日</v>
          </cell>
          <cell r="D131" t="str">
            <v>葉秋慧</v>
          </cell>
          <cell r="E131">
            <v>840703</v>
          </cell>
          <cell r="F131" t="str">
            <v>女</v>
          </cell>
          <cell r="G131" t="str">
            <v>一般生</v>
          </cell>
        </row>
        <row r="132">
          <cell r="A132">
            <v>102405836</v>
          </cell>
          <cell r="B132" t="str">
            <v>H124803903</v>
          </cell>
          <cell r="C132" t="str">
            <v>應日</v>
          </cell>
          <cell r="D132" t="str">
            <v>游銘瑋</v>
          </cell>
          <cell r="E132">
            <v>840119</v>
          </cell>
          <cell r="F132" t="str">
            <v>男</v>
          </cell>
          <cell r="G132" t="str">
            <v>一般生</v>
          </cell>
        </row>
        <row r="133">
          <cell r="A133">
            <v>102406001</v>
          </cell>
          <cell r="B133" t="str">
            <v>E125139347</v>
          </cell>
          <cell r="C133" t="str">
            <v>應日</v>
          </cell>
          <cell r="D133" t="str">
            <v>熊品諺</v>
          </cell>
          <cell r="E133">
            <v>840722</v>
          </cell>
          <cell r="F133" t="str">
            <v>男</v>
          </cell>
          <cell r="G133" t="str">
            <v>一般生</v>
          </cell>
        </row>
        <row r="134">
          <cell r="A134">
            <v>102406009</v>
          </cell>
          <cell r="B134" t="str">
            <v>V221382580</v>
          </cell>
          <cell r="C134" t="str">
            <v>應日</v>
          </cell>
          <cell r="D134" t="str">
            <v>李奕琦</v>
          </cell>
          <cell r="E134">
            <v>840221</v>
          </cell>
          <cell r="F134" t="str">
            <v>女</v>
          </cell>
          <cell r="G134" t="str">
            <v>一般生</v>
          </cell>
        </row>
        <row r="135">
          <cell r="A135">
            <v>102406229</v>
          </cell>
          <cell r="B135" t="str">
            <v>O200379248</v>
          </cell>
          <cell r="C135" t="str">
            <v>幼保</v>
          </cell>
          <cell r="D135" t="str">
            <v>朱巧淳</v>
          </cell>
          <cell r="E135">
            <v>840321</v>
          </cell>
          <cell r="F135" t="str">
            <v>女</v>
          </cell>
          <cell r="G135" t="str">
            <v>一般生</v>
          </cell>
        </row>
        <row r="136">
          <cell r="A136">
            <v>102406239</v>
          </cell>
          <cell r="B136" t="str">
            <v>F228779757</v>
          </cell>
          <cell r="C136" t="str">
            <v>幼保</v>
          </cell>
          <cell r="D136" t="str">
            <v>王羿華</v>
          </cell>
          <cell r="E136">
            <v>840301</v>
          </cell>
          <cell r="F136" t="str">
            <v>女</v>
          </cell>
          <cell r="G136" t="str">
            <v>一般生</v>
          </cell>
        </row>
        <row r="137">
          <cell r="A137">
            <v>102406303</v>
          </cell>
          <cell r="B137" t="str">
            <v>H224056157</v>
          </cell>
          <cell r="C137" t="str">
            <v>幼保</v>
          </cell>
          <cell r="D137" t="str">
            <v>彭彥臻</v>
          </cell>
          <cell r="E137">
            <v>840611</v>
          </cell>
          <cell r="F137" t="str">
            <v>女</v>
          </cell>
          <cell r="G137" t="str">
            <v>一般生</v>
          </cell>
        </row>
        <row r="138">
          <cell r="A138">
            <v>102406309</v>
          </cell>
          <cell r="B138" t="str">
            <v>H224486502</v>
          </cell>
          <cell r="C138" t="str">
            <v>幼保</v>
          </cell>
          <cell r="D138" t="str">
            <v>許庭宜</v>
          </cell>
          <cell r="E138">
            <v>840424</v>
          </cell>
          <cell r="F138" t="str">
            <v>女</v>
          </cell>
          <cell r="G138" t="str">
            <v>一般生</v>
          </cell>
        </row>
        <row r="139">
          <cell r="A139">
            <v>102406327</v>
          </cell>
          <cell r="B139" t="str">
            <v>U221815056</v>
          </cell>
          <cell r="C139" t="str">
            <v>幼保</v>
          </cell>
          <cell r="D139" t="str">
            <v>李雯媗</v>
          </cell>
          <cell r="E139">
            <v>840301</v>
          </cell>
          <cell r="F139" t="str">
            <v>女</v>
          </cell>
          <cell r="G139" t="str">
            <v>一般生</v>
          </cell>
        </row>
        <row r="140">
          <cell r="A140">
            <v>102406338</v>
          </cell>
          <cell r="B140" t="str">
            <v>H224535680</v>
          </cell>
          <cell r="C140" t="str">
            <v>幼保</v>
          </cell>
          <cell r="D140" t="str">
            <v>張琇慧</v>
          </cell>
          <cell r="E140">
            <v>831002</v>
          </cell>
          <cell r="F140" t="str">
            <v>女</v>
          </cell>
          <cell r="G140" t="str">
            <v>一般生</v>
          </cell>
        </row>
        <row r="141">
          <cell r="A141">
            <v>102406501</v>
          </cell>
          <cell r="B141" t="str">
            <v>A226846527</v>
          </cell>
          <cell r="C141" t="str">
            <v>時尚</v>
          </cell>
          <cell r="D141" t="str">
            <v>陳湘霖</v>
          </cell>
          <cell r="E141">
            <v>810421</v>
          </cell>
          <cell r="F141" t="str">
            <v>女</v>
          </cell>
          <cell r="G141" t="str">
            <v>一般生</v>
          </cell>
        </row>
        <row r="142">
          <cell r="A142">
            <v>102406502</v>
          </cell>
          <cell r="B142" t="str">
            <v>D222789346</v>
          </cell>
          <cell r="C142" t="str">
            <v>時尚</v>
          </cell>
          <cell r="D142" t="str">
            <v>陳意如</v>
          </cell>
          <cell r="E142">
            <v>840114</v>
          </cell>
          <cell r="F142" t="str">
            <v>女</v>
          </cell>
          <cell r="G142" t="str">
            <v>一般生</v>
          </cell>
        </row>
        <row r="143">
          <cell r="A143">
            <v>102406515</v>
          </cell>
          <cell r="B143" t="str">
            <v>O200379935</v>
          </cell>
          <cell r="C143" t="str">
            <v>時尚</v>
          </cell>
          <cell r="D143" t="str">
            <v>蔡昕庭</v>
          </cell>
          <cell r="E143">
            <v>840214</v>
          </cell>
          <cell r="F143" t="str">
            <v>女</v>
          </cell>
          <cell r="G143" t="str">
            <v>一般生</v>
          </cell>
        </row>
        <row r="144">
          <cell r="A144">
            <v>102406528</v>
          </cell>
          <cell r="B144" t="str">
            <v>J222732431</v>
          </cell>
          <cell r="C144" t="str">
            <v>時尚</v>
          </cell>
          <cell r="D144" t="str">
            <v>莫麗娟</v>
          </cell>
          <cell r="E144">
            <v>840321</v>
          </cell>
          <cell r="F144" t="str">
            <v>女</v>
          </cell>
          <cell r="G144" t="str">
            <v>一般生</v>
          </cell>
        </row>
        <row r="145">
          <cell r="A145">
            <v>102406530</v>
          </cell>
          <cell r="B145" t="str">
            <v>H224645529</v>
          </cell>
          <cell r="C145" t="str">
            <v>時尚</v>
          </cell>
          <cell r="D145" t="str">
            <v>姜宜軒</v>
          </cell>
          <cell r="E145">
            <v>840717</v>
          </cell>
          <cell r="F145" t="str">
            <v>女</v>
          </cell>
          <cell r="G145" t="str">
            <v>一般生</v>
          </cell>
        </row>
        <row r="146">
          <cell r="A146">
            <v>102406534</v>
          </cell>
          <cell r="B146" t="str">
            <v>H224634151</v>
          </cell>
          <cell r="C146" t="str">
            <v>時尚</v>
          </cell>
          <cell r="D146" t="str">
            <v>陳蔚瑄</v>
          </cell>
          <cell r="E146">
            <v>831123</v>
          </cell>
          <cell r="F146" t="str">
            <v>女</v>
          </cell>
          <cell r="G146" t="str">
            <v>一般生</v>
          </cell>
        </row>
        <row r="147">
          <cell r="A147">
            <v>102406630</v>
          </cell>
          <cell r="B147" t="str">
            <v>N225731180</v>
          </cell>
          <cell r="C147" t="str">
            <v>時尚</v>
          </cell>
          <cell r="D147" t="str">
            <v>程郁真</v>
          </cell>
          <cell r="E147">
            <v>840331</v>
          </cell>
          <cell r="F147" t="str">
            <v>女</v>
          </cell>
          <cell r="G147" t="str">
            <v>一般生</v>
          </cell>
        </row>
        <row r="148">
          <cell r="A148">
            <v>102406631</v>
          </cell>
          <cell r="B148" t="str">
            <v>K222663576</v>
          </cell>
          <cell r="C148" t="str">
            <v>時尚</v>
          </cell>
          <cell r="D148" t="str">
            <v>吳儀娟</v>
          </cell>
          <cell r="E148">
            <v>840428</v>
          </cell>
          <cell r="F148" t="str">
            <v>女</v>
          </cell>
          <cell r="G148" t="str">
            <v>一般生</v>
          </cell>
        </row>
        <row r="149">
          <cell r="A149">
            <v>102406632</v>
          </cell>
          <cell r="B149" t="str">
            <v>C221496396</v>
          </cell>
          <cell r="C149" t="str">
            <v>時尚</v>
          </cell>
          <cell r="D149" t="str">
            <v>王寵惠</v>
          </cell>
          <cell r="E149">
            <v>840702</v>
          </cell>
          <cell r="F149" t="str">
            <v>女</v>
          </cell>
          <cell r="G149" t="str">
            <v>一般生</v>
          </cell>
        </row>
        <row r="150">
          <cell r="A150">
            <v>102406634</v>
          </cell>
          <cell r="B150" t="str">
            <v>K222331257</v>
          </cell>
          <cell r="C150" t="str">
            <v>時尚</v>
          </cell>
          <cell r="D150" t="str">
            <v>羅予伶</v>
          </cell>
          <cell r="E150">
            <v>840517</v>
          </cell>
          <cell r="F150" t="str">
            <v>女</v>
          </cell>
          <cell r="G150" t="str">
            <v>一般生</v>
          </cell>
        </row>
        <row r="151">
          <cell r="A151">
            <v>102406635</v>
          </cell>
          <cell r="B151" t="str">
            <v>W200347190</v>
          </cell>
          <cell r="C151" t="str">
            <v>時尚</v>
          </cell>
          <cell r="D151" t="str">
            <v>王錦鳳</v>
          </cell>
          <cell r="E151">
            <v>811121</v>
          </cell>
          <cell r="F151" t="str">
            <v>女</v>
          </cell>
          <cell r="G151" t="str">
            <v>一般生</v>
          </cell>
        </row>
        <row r="152">
          <cell r="A152">
            <v>102406637</v>
          </cell>
          <cell r="B152" t="str">
            <v>K122881661</v>
          </cell>
          <cell r="C152" t="str">
            <v>時尚</v>
          </cell>
          <cell r="D152" t="str">
            <v>劉馨夫</v>
          </cell>
          <cell r="E152">
            <v>830213</v>
          </cell>
          <cell r="F152" t="str">
            <v>男</v>
          </cell>
          <cell r="G152" t="str">
            <v>一般生</v>
          </cell>
        </row>
        <row r="153">
          <cell r="A153">
            <v>102406709</v>
          </cell>
          <cell r="B153" t="str">
            <v>L224291425</v>
          </cell>
          <cell r="C153" t="str">
            <v>時尚</v>
          </cell>
          <cell r="D153" t="str">
            <v>彭上</v>
          </cell>
          <cell r="E153">
            <v>840403</v>
          </cell>
          <cell r="F153" t="str">
            <v>女</v>
          </cell>
          <cell r="G153" t="str">
            <v>一般生</v>
          </cell>
        </row>
        <row r="154">
          <cell r="A154">
            <v>102406726</v>
          </cell>
          <cell r="B154" t="str">
            <v>Q224061887</v>
          </cell>
          <cell r="C154" t="str">
            <v>時尚</v>
          </cell>
          <cell r="D154" t="str">
            <v>林漪妍</v>
          </cell>
          <cell r="E154">
            <v>840510</v>
          </cell>
          <cell r="F154" t="str">
            <v>女</v>
          </cell>
          <cell r="G154" t="str">
            <v>一般生</v>
          </cell>
        </row>
        <row r="155">
          <cell r="A155">
            <v>102406845</v>
          </cell>
          <cell r="B155" t="str">
            <v>L124993413</v>
          </cell>
          <cell r="C155" t="str">
            <v>社工</v>
          </cell>
          <cell r="D155" t="str">
            <v>張丞燿</v>
          </cell>
          <cell r="E155">
            <v>840731</v>
          </cell>
          <cell r="F155" t="str">
            <v>男</v>
          </cell>
          <cell r="G155" t="str">
            <v>一般生</v>
          </cell>
        </row>
        <row r="156">
          <cell r="A156">
            <v>102407028</v>
          </cell>
          <cell r="B156" t="str">
            <v>H224332287</v>
          </cell>
          <cell r="C156" t="str">
            <v>社工</v>
          </cell>
          <cell r="D156" t="str">
            <v>張珮盈</v>
          </cell>
          <cell r="E156">
            <v>831125</v>
          </cell>
          <cell r="F156" t="str">
            <v>女</v>
          </cell>
          <cell r="G156" t="str">
            <v>一般生</v>
          </cell>
        </row>
        <row r="157">
          <cell r="A157">
            <v>102407049</v>
          </cell>
          <cell r="B157" t="str">
            <v>K122882891</v>
          </cell>
          <cell r="C157" t="str">
            <v>企管</v>
          </cell>
          <cell r="D157" t="str">
            <v>黃聖驊</v>
          </cell>
          <cell r="E157">
            <v>840101</v>
          </cell>
          <cell r="F157" t="str">
            <v>男</v>
          </cell>
          <cell r="G157" t="str">
            <v>一般生</v>
          </cell>
        </row>
        <row r="158">
          <cell r="A158">
            <v>102407055</v>
          </cell>
          <cell r="B158" t="str">
            <v>K122879661</v>
          </cell>
          <cell r="C158" t="str">
            <v>資管</v>
          </cell>
          <cell r="D158" t="str">
            <v>翁翊展</v>
          </cell>
          <cell r="E158">
            <v>840419</v>
          </cell>
          <cell r="F158" t="str">
            <v>男</v>
          </cell>
          <cell r="G158" t="str">
            <v>一般生</v>
          </cell>
        </row>
        <row r="159">
          <cell r="A159">
            <v>102407059</v>
          </cell>
          <cell r="B159" t="str">
            <v>L124914396</v>
          </cell>
          <cell r="C159" t="str">
            <v>資管</v>
          </cell>
          <cell r="D159" t="str">
            <v>陳元御</v>
          </cell>
          <cell r="E159">
            <v>831029</v>
          </cell>
          <cell r="F159" t="str">
            <v>男</v>
          </cell>
          <cell r="G159" t="str">
            <v>一般生</v>
          </cell>
        </row>
        <row r="160">
          <cell r="A160">
            <v>102407061</v>
          </cell>
          <cell r="B160" t="str">
            <v>K122765626</v>
          </cell>
          <cell r="C160" t="str">
            <v>資管</v>
          </cell>
          <cell r="D160" t="str">
            <v>宋懿宸</v>
          </cell>
          <cell r="E160">
            <v>840520</v>
          </cell>
          <cell r="F160" t="str">
            <v>男</v>
          </cell>
          <cell r="G160" t="str">
            <v>一般生</v>
          </cell>
        </row>
        <row r="161">
          <cell r="A161">
            <v>102407069</v>
          </cell>
          <cell r="B161" t="str">
            <v>L124919275</v>
          </cell>
          <cell r="C161" t="str">
            <v>行銷</v>
          </cell>
          <cell r="D161" t="str">
            <v>林家德</v>
          </cell>
          <cell r="E161">
            <v>840307</v>
          </cell>
          <cell r="F161" t="str">
            <v>男</v>
          </cell>
          <cell r="G161" t="str">
            <v>一般生</v>
          </cell>
        </row>
        <row r="162">
          <cell r="A162">
            <v>102407073</v>
          </cell>
          <cell r="B162" t="str">
            <v>L123905624</v>
          </cell>
          <cell r="C162" t="str">
            <v>行銷</v>
          </cell>
          <cell r="D162" t="str">
            <v>張平</v>
          </cell>
          <cell r="E162">
            <v>821110</v>
          </cell>
          <cell r="F162" t="str">
            <v>男</v>
          </cell>
          <cell r="G162" t="str">
            <v>一般生</v>
          </cell>
        </row>
        <row r="163">
          <cell r="A163">
            <v>102407084</v>
          </cell>
          <cell r="B163" t="str">
            <v>O100341466</v>
          </cell>
          <cell r="C163" t="str">
            <v>應日</v>
          </cell>
          <cell r="D163" t="str">
            <v>汪緯俊</v>
          </cell>
          <cell r="E163">
            <v>821225</v>
          </cell>
          <cell r="F163" t="str">
            <v>男</v>
          </cell>
          <cell r="G163" t="str">
            <v>一般生</v>
          </cell>
        </row>
        <row r="164">
          <cell r="A164">
            <v>102407101</v>
          </cell>
          <cell r="B164" t="str">
            <v>F228567131</v>
          </cell>
          <cell r="C164" t="str">
            <v>幼保</v>
          </cell>
          <cell r="D164" t="str">
            <v>黃若瑄</v>
          </cell>
          <cell r="E164">
            <v>840208</v>
          </cell>
          <cell r="F164" t="str">
            <v>女</v>
          </cell>
          <cell r="G164" t="str">
            <v>一般生</v>
          </cell>
        </row>
        <row r="165">
          <cell r="A165">
            <v>102407111</v>
          </cell>
          <cell r="B165" t="str">
            <v>B222471016</v>
          </cell>
          <cell r="C165" t="str">
            <v>社工</v>
          </cell>
          <cell r="D165" t="str">
            <v>余佳錡</v>
          </cell>
          <cell r="E165">
            <v>840822</v>
          </cell>
          <cell r="F165" t="str">
            <v>女</v>
          </cell>
          <cell r="G165" t="str">
            <v>一般生</v>
          </cell>
        </row>
        <row r="166">
          <cell r="A166">
            <v>102407120</v>
          </cell>
          <cell r="B166" t="str">
            <v>K122753715</v>
          </cell>
          <cell r="C166" t="str">
            <v>休管</v>
          </cell>
          <cell r="D166" t="str">
            <v>池育豪</v>
          </cell>
          <cell r="E166">
            <v>830923</v>
          </cell>
          <cell r="F166" t="str">
            <v>男</v>
          </cell>
          <cell r="G166" t="str">
            <v>一般生</v>
          </cell>
        </row>
        <row r="167">
          <cell r="A167">
            <v>102407122</v>
          </cell>
          <cell r="B167" t="str">
            <v>J122771392</v>
          </cell>
          <cell r="C167" t="str">
            <v>休管</v>
          </cell>
          <cell r="D167" t="str">
            <v>蘇奕銨</v>
          </cell>
          <cell r="E167">
            <v>830629</v>
          </cell>
          <cell r="F167" t="str">
            <v>男</v>
          </cell>
          <cell r="G167" t="str">
            <v>一般生</v>
          </cell>
        </row>
        <row r="168">
          <cell r="A168">
            <v>102407127</v>
          </cell>
          <cell r="B168" t="str">
            <v>R223452705</v>
          </cell>
          <cell r="C168" t="str">
            <v>休管</v>
          </cell>
          <cell r="D168" t="str">
            <v>張慧儀</v>
          </cell>
          <cell r="E168">
            <v>730926</v>
          </cell>
          <cell r="F168" t="str">
            <v>女</v>
          </cell>
          <cell r="G168" t="str">
            <v>一般生</v>
          </cell>
        </row>
        <row r="169">
          <cell r="A169">
            <v>102407135</v>
          </cell>
          <cell r="B169" t="str">
            <v>K122767862</v>
          </cell>
          <cell r="C169" t="str">
            <v>休運</v>
          </cell>
          <cell r="D169" t="str">
            <v>鍾伯新</v>
          </cell>
          <cell r="E169">
            <v>840512</v>
          </cell>
          <cell r="F169" t="str">
            <v>男</v>
          </cell>
          <cell r="G169" t="str">
            <v>一般生</v>
          </cell>
        </row>
        <row r="170">
          <cell r="A170">
            <v>102407137</v>
          </cell>
          <cell r="B170" t="str">
            <v>K122612460</v>
          </cell>
          <cell r="C170" t="str">
            <v>休運</v>
          </cell>
          <cell r="D170" t="str">
            <v>賴奕丞</v>
          </cell>
          <cell r="E170">
            <v>821109</v>
          </cell>
          <cell r="F170" t="str">
            <v>男</v>
          </cell>
          <cell r="G170" t="str">
            <v>一般生</v>
          </cell>
        </row>
        <row r="171">
          <cell r="A171">
            <v>102407138</v>
          </cell>
          <cell r="B171" t="str">
            <v>J222635482</v>
          </cell>
          <cell r="C171" t="str">
            <v>休運</v>
          </cell>
          <cell r="D171" t="str">
            <v>官子涵</v>
          </cell>
          <cell r="E171">
            <v>830507</v>
          </cell>
          <cell r="F171" t="str">
            <v>女</v>
          </cell>
          <cell r="G171" t="str">
            <v>一般生</v>
          </cell>
        </row>
        <row r="172">
          <cell r="A172">
            <v>102407142</v>
          </cell>
          <cell r="B172" t="str">
            <v>V221486994</v>
          </cell>
          <cell r="C172" t="str">
            <v>休運</v>
          </cell>
          <cell r="D172" t="str">
            <v>余紹萱</v>
          </cell>
          <cell r="E172">
            <v>840613</v>
          </cell>
          <cell r="F172" t="str">
            <v>女</v>
          </cell>
          <cell r="G172" t="str">
            <v>一般生</v>
          </cell>
        </row>
        <row r="173">
          <cell r="A173">
            <v>102407154</v>
          </cell>
          <cell r="B173" t="str">
            <v>K222270035</v>
          </cell>
          <cell r="C173" t="str">
            <v>餐旅</v>
          </cell>
          <cell r="D173" t="str">
            <v>林晏雪</v>
          </cell>
          <cell r="E173">
            <v>840706</v>
          </cell>
          <cell r="F173" t="str">
            <v>女</v>
          </cell>
          <cell r="G173" t="str">
            <v>一般生</v>
          </cell>
        </row>
        <row r="174">
          <cell r="A174">
            <v>102407159</v>
          </cell>
          <cell r="B174" t="str">
            <v>K222704947</v>
          </cell>
          <cell r="C174" t="str">
            <v>餐旅</v>
          </cell>
          <cell r="D174" t="str">
            <v>李旻珈</v>
          </cell>
          <cell r="E174">
            <v>840920</v>
          </cell>
          <cell r="F174" t="str">
            <v>女</v>
          </cell>
          <cell r="G174" t="str">
            <v>一般生</v>
          </cell>
        </row>
        <row r="175">
          <cell r="A175">
            <v>102407170</v>
          </cell>
          <cell r="B175" t="str">
            <v>E224438209</v>
          </cell>
          <cell r="C175" t="str">
            <v>多遊</v>
          </cell>
          <cell r="D175" t="str">
            <v>李靜</v>
          </cell>
          <cell r="E175">
            <v>821027</v>
          </cell>
          <cell r="F175" t="str">
            <v>女</v>
          </cell>
          <cell r="G175" t="str">
            <v>一般生</v>
          </cell>
        </row>
        <row r="176">
          <cell r="A176">
            <v>102407172</v>
          </cell>
          <cell r="B176" t="str">
            <v>L123914829</v>
          </cell>
          <cell r="C176" t="str">
            <v>多遊</v>
          </cell>
          <cell r="D176" t="str">
            <v>蔡仕選</v>
          </cell>
          <cell r="E176">
            <v>840404</v>
          </cell>
          <cell r="F176" t="str">
            <v>男</v>
          </cell>
          <cell r="G176" t="str">
            <v>一般生</v>
          </cell>
        </row>
        <row r="177">
          <cell r="A177">
            <v>102407195</v>
          </cell>
          <cell r="B177" t="str">
            <v>O200348216</v>
          </cell>
          <cell r="C177" t="str">
            <v>時尚</v>
          </cell>
          <cell r="D177" t="str">
            <v>曾筱惠</v>
          </cell>
          <cell r="E177">
            <v>830916</v>
          </cell>
          <cell r="F177" t="str">
            <v>女</v>
          </cell>
          <cell r="G177" t="str">
            <v>一般生</v>
          </cell>
        </row>
        <row r="178">
          <cell r="A178">
            <v>102407204</v>
          </cell>
          <cell r="B178" t="str">
            <v>K122279072</v>
          </cell>
          <cell r="C178" t="str">
            <v>資管</v>
          </cell>
          <cell r="D178" t="str">
            <v>劉亦鈞</v>
          </cell>
          <cell r="E178">
            <v>830218</v>
          </cell>
          <cell r="F178" t="str">
            <v>男</v>
          </cell>
          <cell r="G178" t="str">
            <v>一般生</v>
          </cell>
        </row>
        <row r="179">
          <cell r="A179">
            <v>102407212</v>
          </cell>
          <cell r="B179" t="str">
            <v>U121809690</v>
          </cell>
          <cell r="C179" t="str">
            <v>行銷</v>
          </cell>
          <cell r="D179" t="str">
            <v>林光恆</v>
          </cell>
          <cell r="E179">
            <v>830815</v>
          </cell>
          <cell r="F179" t="str">
            <v>男</v>
          </cell>
          <cell r="G179" t="str">
            <v>一般生</v>
          </cell>
        </row>
        <row r="180">
          <cell r="A180">
            <v>102407218</v>
          </cell>
          <cell r="B180" t="str">
            <v>K122739582</v>
          </cell>
          <cell r="C180" t="str">
            <v>休管</v>
          </cell>
          <cell r="D180" t="str">
            <v>曾宥綸</v>
          </cell>
          <cell r="E180">
            <v>840308</v>
          </cell>
          <cell r="F180" t="str">
            <v>男</v>
          </cell>
          <cell r="G180" t="str">
            <v>一般生</v>
          </cell>
        </row>
        <row r="181">
          <cell r="A181">
            <v>102407225</v>
          </cell>
          <cell r="B181" t="str">
            <v>K122754945</v>
          </cell>
          <cell r="C181" t="str">
            <v>休管</v>
          </cell>
          <cell r="D181" t="str">
            <v>羅智傑</v>
          </cell>
          <cell r="E181">
            <v>830921</v>
          </cell>
          <cell r="F181" t="str">
            <v>男</v>
          </cell>
          <cell r="G181" t="str">
            <v>一般生</v>
          </cell>
        </row>
        <row r="182">
          <cell r="A182">
            <v>102407227</v>
          </cell>
          <cell r="B182" t="str">
            <v>F228776283</v>
          </cell>
          <cell r="C182" t="str">
            <v>休運</v>
          </cell>
          <cell r="D182" t="str">
            <v>陳亦安</v>
          </cell>
          <cell r="E182">
            <v>831114</v>
          </cell>
          <cell r="F182" t="str">
            <v>女</v>
          </cell>
          <cell r="G182" t="str">
            <v>一般生</v>
          </cell>
        </row>
        <row r="183">
          <cell r="A183">
            <v>102407235</v>
          </cell>
          <cell r="B183" t="str">
            <v>J222660083</v>
          </cell>
          <cell r="C183" t="str">
            <v>餐旅</v>
          </cell>
          <cell r="D183" t="str">
            <v>陳嬿如</v>
          </cell>
          <cell r="E183">
            <v>840713</v>
          </cell>
          <cell r="F183" t="str">
            <v>女</v>
          </cell>
          <cell r="G183" t="str">
            <v>一般生</v>
          </cell>
        </row>
        <row r="184">
          <cell r="A184">
            <v>102407256</v>
          </cell>
          <cell r="B184" t="str">
            <v>O100382752</v>
          </cell>
          <cell r="C184" t="str">
            <v>應日</v>
          </cell>
          <cell r="D184" t="str">
            <v>趙晉寬</v>
          </cell>
          <cell r="E184">
            <v>830708</v>
          </cell>
          <cell r="F184" t="str">
            <v>男</v>
          </cell>
          <cell r="G184" t="str">
            <v>一般生</v>
          </cell>
        </row>
        <row r="185">
          <cell r="A185">
            <v>102407261</v>
          </cell>
          <cell r="B185" t="str">
            <v>O200355337</v>
          </cell>
          <cell r="C185" t="str">
            <v>應日</v>
          </cell>
          <cell r="D185" t="str">
            <v>林思佑</v>
          </cell>
          <cell r="E185">
            <v>831204</v>
          </cell>
          <cell r="F185" t="str">
            <v>女</v>
          </cell>
          <cell r="G185" t="str">
            <v>一般生</v>
          </cell>
        </row>
        <row r="186">
          <cell r="A186">
            <v>102407289</v>
          </cell>
          <cell r="B186" t="str">
            <v>K122799542</v>
          </cell>
          <cell r="C186" t="str">
            <v>資管</v>
          </cell>
          <cell r="D186" t="str">
            <v>譚宇翔</v>
          </cell>
          <cell r="E186">
            <v>821017</v>
          </cell>
          <cell r="F186" t="str">
            <v>男</v>
          </cell>
          <cell r="G186" t="str">
            <v>一般生</v>
          </cell>
        </row>
        <row r="187">
          <cell r="A187">
            <v>102407302</v>
          </cell>
          <cell r="B187" t="str">
            <v>J222700260</v>
          </cell>
          <cell r="C187" t="str">
            <v>應英</v>
          </cell>
          <cell r="D187" t="str">
            <v>林雅平</v>
          </cell>
          <cell r="E187">
            <v>830919</v>
          </cell>
          <cell r="F187" t="str">
            <v>女</v>
          </cell>
          <cell r="G187" t="str">
            <v>一般生</v>
          </cell>
        </row>
        <row r="188">
          <cell r="A188">
            <v>102407304</v>
          </cell>
          <cell r="B188" t="str">
            <v>A228604643</v>
          </cell>
          <cell r="C188" t="str">
            <v>應英</v>
          </cell>
          <cell r="D188" t="str">
            <v>陳奕妘</v>
          </cell>
          <cell r="E188">
            <v>820629</v>
          </cell>
          <cell r="F188" t="str">
            <v>女</v>
          </cell>
          <cell r="G188" t="str">
            <v>一般生</v>
          </cell>
        </row>
        <row r="189">
          <cell r="A189">
            <v>102407316</v>
          </cell>
          <cell r="B189" t="str">
            <v>A228599610</v>
          </cell>
          <cell r="C189" t="str">
            <v>幼保</v>
          </cell>
          <cell r="D189" t="str">
            <v>謝雯雅</v>
          </cell>
          <cell r="E189">
            <v>820503</v>
          </cell>
          <cell r="F189" t="str">
            <v>女</v>
          </cell>
          <cell r="G189" t="str">
            <v>一般生</v>
          </cell>
        </row>
        <row r="190">
          <cell r="A190">
            <v>102407337</v>
          </cell>
          <cell r="B190" t="str">
            <v>L124453870</v>
          </cell>
          <cell r="C190" t="str">
            <v>休運</v>
          </cell>
          <cell r="D190" t="str">
            <v>蔡宥宏</v>
          </cell>
          <cell r="E190">
            <v>831223</v>
          </cell>
          <cell r="F190" t="str">
            <v>男</v>
          </cell>
          <cell r="G190" t="str">
            <v>一般生</v>
          </cell>
        </row>
        <row r="191">
          <cell r="A191">
            <v>102407338</v>
          </cell>
          <cell r="B191" t="str">
            <v>H124640568</v>
          </cell>
          <cell r="C191" t="str">
            <v>休運</v>
          </cell>
          <cell r="D191" t="str">
            <v>彭裕佑</v>
          </cell>
          <cell r="E191">
            <v>831230</v>
          </cell>
          <cell r="F191" t="str">
            <v>男</v>
          </cell>
          <cell r="G191" t="str">
            <v>一般生</v>
          </cell>
        </row>
        <row r="192">
          <cell r="A192">
            <v>102407341</v>
          </cell>
          <cell r="B192" t="str">
            <v>P223901649</v>
          </cell>
          <cell r="C192" t="str">
            <v>休運</v>
          </cell>
          <cell r="D192" t="str">
            <v>許惠珊</v>
          </cell>
          <cell r="E192">
            <v>831124</v>
          </cell>
          <cell r="F192" t="str">
            <v>女</v>
          </cell>
          <cell r="G192" t="str">
            <v>一般生</v>
          </cell>
        </row>
        <row r="193">
          <cell r="A193">
            <v>102407348</v>
          </cell>
          <cell r="B193" t="str">
            <v>O200359406</v>
          </cell>
          <cell r="C193" t="str">
            <v>餐旅</v>
          </cell>
          <cell r="D193" t="str">
            <v>柯岱融</v>
          </cell>
          <cell r="E193">
            <v>840103</v>
          </cell>
          <cell r="F193" t="str">
            <v>女</v>
          </cell>
          <cell r="G193" t="str">
            <v>一般生</v>
          </cell>
        </row>
        <row r="194">
          <cell r="A194">
            <v>102407402</v>
          </cell>
          <cell r="B194" t="str">
            <v>L224804128</v>
          </cell>
          <cell r="C194" t="str">
            <v>休管</v>
          </cell>
          <cell r="D194" t="str">
            <v>彭郁方</v>
          </cell>
          <cell r="E194">
            <v>840718</v>
          </cell>
          <cell r="F194" t="str">
            <v>女</v>
          </cell>
          <cell r="G194" t="str">
            <v>一般生</v>
          </cell>
        </row>
        <row r="195">
          <cell r="A195">
            <v>103100012</v>
          </cell>
          <cell r="B195" t="str">
            <v>K120155220</v>
          </cell>
          <cell r="C195" t="str">
            <v>資碩</v>
          </cell>
          <cell r="D195" t="str">
            <v>何信民</v>
          </cell>
          <cell r="E195">
            <v>581026</v>
          </cell>
          <cell r="F195" t="str">
            <v>男</v>
          </cell>
          <cell r="G195" t="str">
            <v>一般生</v>
          </cell>
        </row>
        <row r="196">
          <cell r="A196">
            <v>103100021</v>
          </cell>
          <cell r="B196" t="str">
            <v>Q222508994</v>
          </cell>
          <cell r="C196" t="str">
            <v>資碩</v>
          </cell>
          <cell r="D196" t="str">
            <v>葉采婕</v>
          </cell>
          <cell r="E196">
            <v>671006</v>
          </cell>
          <cell r="F196" t="str">
            <v>女</v>
          </cell>
          <cell r="G196" t="str">
            <v>一般生</v>
          </cell>
        </row>
        <row r="197">
          <cell r="A197">
            <v>103101010</v>
          </cell>
          <cell r="B197" t="str">
            <v>K122195624</v>
          </cell>
          <cell r="C197" t="str">
            <v>行碩</v>
          </cell>
          <cell r="D197" t="str">
            <v>蔡承佑</v>
          </cell>
          <cell r="E197">
            <v>810215</v>
          </cell>
          <cell r="F197" t="str">
            <v>男</v>
          </cell>
          <cell r="G197" t="str">
            <v>一般生</v>
          </cell>
        </row>
        <row r="198">
          <cell r="A198">
            <v>103101011</v>
          </cell>
          <cell r="B198" t="str">
            <v>K121411076</v>
          </cell>
          <cell r="C198" t="str">
            <v>行碩</v>
          </cell>
          <cell r="D198" t="str">
            <v>江奕緯</v>
          </cell>
          <cell r="E198">
            <v>680705</v>
          </cell>
          <cell r="F198" t="str">
            <v>男</v>
          </cell>
          <cell r="G198" t="str">
            <v>一般生</v>
          </cell>
        </row>
        <row r="199">
          <cell r="A199">
            <v>103101017</v>
          </cell>
          <cell r="B199" t="str">
            <v>K120190685</v>
          </cell>
          <cell r="C199" t="str">
            <v>行碩</v>
          </cell>
          <cell r="D199" t="str">
            <v>羅慶鴻</v>
          </cell>
          <cell r="E199">
            <v>570414</v>
          </cell>
          <cell r="F199" t="str">
            <v>男</v>
          </cell>
          <cell r="G199" t="str">
            <v>一般生</v>
          </cell>
        </row>
        <row r="200">
          <cell r="A200">
            <v>103101019</v>
          </cell>
          <cell r="B200" t="str">
            <v>K201400122</v>
          </cell>
          <cell r="C200" t="str">
            <v>行碩</v>
          </cell>
          <cell r="D200" t="str">
            <v>傅美珍</v>
          </cell>
          <cell r="E200">
            <v>470917</v>
          </cell>
          <cell r="F200" t="str">
            <v>女</v>
          </cell>
          <cell r="G200" t="str">
            <v>一般生</v>
          </cell>
        </row>
        <row r="201">
          <cell r="A201">
            <v>103400001</v>
          </cell>
          <cell r="B201" t="str">
            <v>H124925897</v>
          </cell>
          <cell r="C201" t="str">
            <v>資管</v>
          </cell>
          <cell r="D201" t="str">
            <v>陳忠仁</v>
          </cell>
          <cell r="E201">
            <v>850205</v>
          </cell>
          <cell r="F201" t="str">
            <v>男</v>
          </cell>
          <cell r="G201" t="str">
            <v>一般生</v>
          </cell>
        </row>
        <row r="202">
          <cell r="A202">
            <v>103400002</v>
          </cell>
          <cell r="B202" t="str">
            <v>Q124076180</v>
          </cell>
          <cell r="C202" t="str">
            <v>資管</v>
          </cell>
          <cell r="D202" t="str">
            <v>洪政文</v>
          </cell>
          <cell r="E202">
            <v>841028</v>
          </cell>
          <cell r="F202" t="str">
            <v>男</v>
          </cell>
          <cell r="G202" t="str">
            <v>一般生</v>
          </cell>
        </row>
        <row r="203">
          <cell r="A203">
            <v>103400003</v>
          </cell>
          <cell r="B203" t="str">
            <v>P223879115</v>
          </cell>
          <cell r="C203" t="str">
            <v>資管</v>
          </cell>
          <cell r="D203" t="str">
            <v>梁晏甄</v>
          </cell>
          <cell r="E203">
            <v>850618</v>
          </cell>
          <cell r="F203" t="str">
            <v>女</v>
          </cell>
          <cell r="G203" t="str">
            <v>一般生</v>
          </cell>
        </row>
        <row r="204">
          <cell r="A204">
            <v>103400007</v>
          </cell>
          <cell r="B204" t="str">
            <v>H224875394</v>
          </cell>
          <cell r="C204" t="str">
            <v>資管</v>
          </cell>
          <cell r="D204" t="str">
            <v>游珮均</v>
          </cell>
          <cell r="E204">
            <v>850723</v>
          </cell>
          <cell r="F204" t="str">
            <v>女</v>
          </cell>
          <cell r="G204" t="str">
            <v>一般生</v>
          </cell>
        </row>
        <row r="205">
          <cell r="A205">
            <v>103400008</v>
          </cell>
          <cell r="B205" t="str">
            <v>K122883692</v>
          </cell>
          <cell r="C205" t="str">
            <v>資管</v>
          </cell>
          <cell r="D205" t="str">
            <v>李炫賓</v>
          </cell>
          <cell r="E205">
            <v>841103</v>
          </cell>
          <cell r="F205" t="str">
            <v>男</v>
          </cell>
          <cell r="G205" t="str">
            <v>一般生</v>
          </cell>
        </row>
        <row r="206">
          <cell r="A206">
            <v>103400009</v>
          </cell>
          <cell r="B206" t="str">
            <v>K122929282</v>
          </cell>
          <cell r="C206" t="str">
            <v>資管</v>
          </cell>
          <cell r="D206" t="str">
            <v>劉孟杰</v>
          </cell>
          <cell r="E206">
            <v>850625</v>
          </cell>
          <cell r="F206" t="str">
            <v>男</v>
          </cell>
          <cell r="G206" t="str">
            <v>一般生</v>
          </cell>
        </row>
        <row r="207">
          <cell r="A207">
            <v>103400010</v>
          </cell>
          <cell r="B207" t="str">
            <v>K122808813</v>
          </cell>
          <cell r="C207" t="str">
            <v>資管</v>
          </cell>
          <cell r="D207" t="str">
            <v>張兆逸</v>
          </cell>
          <cell r="E207">
            <v>840911</v>
          </cell>
          <cell r="F207" t="str">
            <v>男</v>
          </cell>
          <cell r="G207" t="str">
            <v>一般生</v>
          </cell>
        </row>
        <row r="208">
          <cell r="A208">
            <v>103400012</v>
          </cell>
          <cell r="B208" t="str">
            <v>J122789107</v>
          </cell>
          <cell r="C208" t="str">
            <v>資管</v>
          </cell>
          <cell r="D208" t="str">
            <v>黃彥豪</v>
          </cell>
          <cell r="E208">
            <v>840913</v>
          </cell>
          <cell r="F208" t="str">
            <v>男</v>
          </cell>
          <cell r="G208" t="str">
            <v>一般生</v>
          </cell>
        </row>
        <row r="209">
          <cell r="A209">
            <v>103400013</v>
          </cell>
          <cell r="B209" t="str">
            <v>J222696350</v>
          </cell>
          <cell r="C209" t="str">
            <v>資管</v>
          </cell>
          <cell r="D209" t="str">
            <v>林可璇</v>
          </cell>
          <cell r="E209">
            <v>850313</v>
          </cell>
          <cell r="F209" t="str">
            <v>女</v>
          </cell>
          <cell r="G209" t="str">
            <v>一般生</v>
          </cell>
        </row>
        <row r="210">
          <cell r="A210">
            <v>103400014</v>
          </cell>
          <cell r="B210" t="str">
            <v>A129549685</v>
          </cell>
          <cell r="C210" t="str">
            <v>資管</v>
          </cell>
          <cell r="D210" t="str">
            <v>黃承洋</v>
          </cell>
          <cell r="E210">
            <v>841106</v>
          </cell>
          <cell r="F210" t="str">
            <v>男</v>
          </cell>
          <cell r="G210" t="str">
            <v>一般生</v>
          </cell>
        </row>
        <row r="211">
          <cell r="A211">
            <v>103400015</v>
          </cell>
          <cell r="B211" t="str">
            <v>K122830299</v>
          </cell>
          <cell r="C211" t="str">
            <v>資管</v>
          </cell>
          <cell r="D211" t="str">
            <v>張証瑋</v>
          </cell>
          <cell r="E211">
            <v>850405</v>
          </cell>
          <cell r="F211" t="str">
            <v>男</v>
          </cell>
          <cell r="G211" t="str">
            <v>一般生</v>
          </cell>
        </row>
        <row r="212">
          <cell r="A212">
            <v>103400018</v>
          </cell>
          <cell r="B212" t="str">
            <v>R124460754</v>
          </cell>
          <cell r="C212" t="str">
            <v>資管</v>
          </cell>
          <cell r="D212" t="str">
            <v>陳宣宇</v>
          </cell>
          <cell r="E212">
            <v>841104</v>
          </cell>
          <cell r="F212" t="str">
            <v>男</v>
          </cell>
          <cell r="G212" t="str">
            <v>一般生</v>
          </cell>
        </row>
        <row r="213">
          <cell r="A213">
            <v>103400020</v>
          </cell>
          <cell r="B213" t="str">
            <v>F128901775</v>
          </cell>
          <cell r="C213" t="str">
            <v>資管</v>
          </cell>
          <cell r="D213" t="str">
            <v>林文麒</v>
          </cell>
          <cell r="E213">
            <v>840914</v>
          </cell>
          <cell r="F213" t="str">
            <v>男</v>
          </cell>
          <cell r="G213" t="str">
            <v>一般生</v>
          </cell>
        </row>
        <row r="214">
          <cell r="A214">
            <v>103400021</v>
          </cell>
          <cell r="B214" t="str">
            <v>K122771464</v>
          </cell>
          <cell r="C214" t="str">
            <v>資管</v>
          </cell>
          <cell r="D214" t="str">
            <v>黃彥揚</v>
          </cell>
          <cell r="E214">
            <v>840901</v>
          </cell>
          <cell r="F214" t="str">
            <v>男</v>
          </cell>
          <cell r="G214" t="str">
            <v>一般生</v>
          </cell>
        </row>
        <row r="215">
          <cell r="A215">
            <v>103400025</v>
          </cell>
          <cell r="B215" t="str">
            <v>K122626080</v>
          </cell>
          <cell r="C215" t="str">
            <v>資管</v>
          </cell>
          <cell r="D215" t="str">
            <v>黃偉華</v>
          </cell>
          <cell r="E215">
            <v>841020</v>
          </cell>
          <cell r="F215" t="str">
            <v>男</v>
          </cell>
          <cell r="G215" t="str">
            <v>一般生</v>
          </cell>
        </row>
        <row r="216">
          <cell r="A216">
            <v>103400026</v>
          </cell>
          <cell r="B216" t="str">
            <v>K122912705</v>
          </cell>
          <cell r="C216" t="str">
            <v>資管</v>
          </cell>
          <cell r="D216" t="str">
            <v>林立中</v>
          </cell>
          <cell r="E216">
            <v>841117</v>
          </cell>
          <cell r="F216" t="str">
            <v>男</v>
          </cell>
          <cell r="G216" t="str">
            <v>一般生</v>
          </cell>
        </row>
        <row r="217">
          <cell r="A217">
            <v>103400027</v>
          </cell>
          <cell r="B217" t="str">
            <v>K122878495</v>
          </cell>
          <cell r="C217" t="str">
            <v>資管</v>
          </cell>
          <cell r="D217" t="str">
            <v>宋晏緯</v>
          </cell>
          <cell r="E217">
            <v>850805</v>
          </cell>
          <cell r="F217" t="str">
            <v>男</v>
          </cell>
          <cell r="G217" t="str">
            <v>一般生</v>
          </cell>
        </row>
        <row r="218">
          <cell r="A218">
            <v>103400030</v>
          </cell>
          <cell r="B218" t="str">
            <v>K122831367</v>
          </cell>
          <cell r="C218" t="str">
            <v>資管</v>
          </cell>
          <cell r="D218" t="str">
            <v>林歆堰</v>
          </cell>
          <cell r="E218">
            <v>850304</v>
          </cell>
          <cell r="F218" t="str">
            <v>男</v>
          </cell>
          <cell r="G218" t="str">
            <v>一般生</v>
          </cell>
        </row>
        <row r="219">
          <cell r="A219">
            <v>103400031</v>
          </cell>
          <cell r="B219" t="str">
            <v>K122831885</v>
          </cell>
          <cell r="C219" t="str">
            <v>資管</v>
          </cell>
          <cell r="D219" t="str">
            <v>吳明祥</v>
          </cell>
          <cell r="E219">
            <v>850423</v>
          </cell>
          <cell r="F219" t="str">
            <v>男</v>
          </cell>
          <cell r="G219" t="str">
            <v>一般生</v>
          </cell>
        </row>
        <row r="220">
          <cell r="A220">
            <v>103400032</v>
          </cell>
          <cell r="B220" t="str">
            <v>K122623632</v>
          </cell>
          <cell r="C220" t="str">
            <v>資管</v>
          </cell>
          <cell r="D220" t="str">
            <v>鄭詠升</v>
          </cell>
          <cell r="E220">
            <v>850522</v>
          </cell>
          <cell r="F220" t="str">
            <v>男</v>
          </cell>
          <cell r="G220" t="str">
            <v>一般生</v>
          </cell>
        </row>
        <row r="221">
          <cell r="A221">
            <v>103400035</v>
          </cell>
          <cell r="B221" t="str">
            <v>K122832079</v>
          </cell>
          <cell r="C221" t="str">
            <v>資管</v>
          </cell>
          <cell r="D221" t="str">
            <v>徐秉鈞</v>
          </cell>
          <cell r="E221">
            <v>850305</v>
          </cell>
          <cell r="F221" t="str">
            <v>男</v>
          </cell>
          <cell r="G221" t="str">
            <v>一般生</v>
          </cell>
        </row>
        <row r="222">
          <cell r="A222">
            <v>103400037</v>
          </cell>
          <cell r="B222" t="str">
            <v>K122771240</v>
          </cell>
          <cell r="C222" t="str">
            <v>資管</v>
          </cell>
          <cell r="D222" t="str">
            <v>張瑋傑</v>
          </cell>
          <cell r="E222">
            <v>850825</v>
          </cell>
          <cell r="F222" t="str">
            <v>男</v>
          </cell>
          <cell r="G222" t="str">
            <v>一般生</v>
          </cell>
        </row>
        <row r="223">
          <cell r="A223">
            <v>103400039</v>
          </cell>
          <cell r="B223" t="str">
            <v>K122773011</v>
          </cell>
          <cell r="C223" t="str">
            <v>資管</v>
          </cell>
          <cell r="D223" t="str">
            <v>吳宗祐</v>
          </cell>
          <cell r="E223">
            <v>850802</v>
          </cell>
          <cell r="F223" t="str">
            <v>男</v>
          </cell>
          <cell r="G223" t="str">
            <v>一般生</v>
          </cell>
        </row>
        <row r="224">
          <cell r="A224">
            <v>103400042</v>
          </cell>
          <cell r="B224" t="str">
            <v>K122882211</v>
          </cell>
          <cell r="C224" t="str">
            <v>資管</v>
          </cell>
          <cell r="D224" t="str">
            <v>廖翊超</v>
          </cell>
          <cell r="E224">
            <v>850614</v>
          </cell>
          <cell r="F224" t="str">
            <v>男</v>
          </cell>
          <cell r="G224" t="str">
            <v>一般生</v>
          </cell>
        </row>
        <row r="225">
          <cell r="A225">
            <v>103400043</v>
          </cell>
          <cell r="B225" t="str">
            <v>K122831036</v>
          </cell>
          <cell r="C225" t="str">
            <v>資管</v>
          </cell>
          <cell r="D225" t="str">
            <v>謝東峻</v>
          </cell>
          <cell r="E225">
            <v>850102</v>
          </cell>
          <cell r="F225" t="str">
            <v>男</v>
          </cell>
          <cell r="G225" t="str">
            <v>一般生</v>
          </cell>
        </row>
        <row r="226">
          <cell r="A226">
            <v>103400044</v>
          </cell>
          <cell r="B226" t="str">
            <v>K122619521</v>
          </cell>
          <cell r="C226" t="str">
            <v>資管</v>
          </cell>
          <cell r="D226" t="str">
            <v>許俊威</v>
          </cell>
          <cell r="E226">
            <v>850311</v>
          </cell>
          <cell r="F226" t="str">
            <v>男</v>
          </cell>
          <cell r="G226" t="str">
            <v>一般生</v>
          </cell>
        </row>
        <row r="227">
          <cell r="A227">
            <v>103400046</v>
          </cell>
          <cell r="B227" t="str">
            <v>K122809338</v>
          </cell>
          <cell r="C227" t="str">
            <v>資管</v>
          </cell>
          <cell r="D227" t="str">
            <v>張吰語</v>
          </cell>
          <cell r="E227">
            <v>841205</v>
          </cell>
          <cell r="F227" t="str">
            <v>男</v>
          </cell>
          <cell r="G227" t="str">
            <v>一般生</v>
          </cell>
        </row>
        <row r="228">
          <cell r="A228">
            <v>103400048</v>
          </cell>
          <cell r="B228" t="str">
            <v>K122879009</v>
          </cell>
          <cell r="C228" t="str">
            <v>資管</v>
          </cell>
          <cell r="D228" t="str">
            <v>張銍辰</v>
          </cell>
          <cell r="E228">
            <v>850415</v>
          </cell>
          <cell r="F228" t="str">
            <v>男</v>
          </cell>
          <cell r="G228" t="str">
            <v>一般生</v>
          </cell>
        </row>
        <row r="229">
          <cell r="A229">
            <v>103400049</v>
          </cell>
          <cell r="B229" t="str">
            <v>K122830566</v>
          </cell>
          <cell r="C229" t="str">
            <v>資管</v>
          </cell>
          <cell r="D229" t="str">
            <v>呂明駿</v>
          </cell>
          <cell r="E229">
            <v>850212</v>
          </cell>
          <cell r="F229" t="str">
            <v>男</v>
          </cell>
          <cell r="G229" t="str">
            <v>一般生</v>
          </cell>
        </row>
        <row r="230">
          <cell r="A230">
            <v>103400102</v>
          </cell>
          <cell r="B230" t="str">
            <v>O100374410</v>
          </cell>
          <cell r="C230" t="str">
            <v>資管</v>
          </cell>
          <cell r="D230" t="str">
            <v>宗家君</v>
          </cell>
          <cell r="E230">
            <v>840224</v>
          </cell>
          <cell r="F230" t="str">
            <v>男</v>
          </cell>
          <cell r="G230" t="str">
            <v>一般生</v>
          </cell>
        </row>
        <row r="231">
          <cell r="A231">
            <v>103400104</v>
          </cell>
          <cell r="B231" t="str">
            <v>K122876615</v>
          </cell>
          <cell r="C231" t="str">
            <v>資管</v>
          </cell>
          <cell r="D231" t="str">
            <v>譚碩慷</v>
          </cell>
          <cell r="E231">
            <v>850618</v>
          </cell>
          <cell r="F231" t="str">
            <v>男</v>
          </cell>
          <cell r="G231" t="str">
            <v>一般生</v>
          </cell>
        </row>
        <row r="232">
          <cell r="A232">
            <v>103400105</v>
          </cell>
          <cell r="B232" t="str">
            <v>F228948047</v>
          </cell>
          <cell r="C232" t="str">
            <v>資管</v>
          </cell>
          <cell r="D232" t="str">
            <v>高韻琇</v>
          </cell>
          <cell r="E232">
            <v>841205</v>
          </cell>
          <cell r="F232" t="str">
            <v>女</v>
          </cell>
          <cell r="G232" t="str">
            <v>一般生</v>
          </cell>
        </row>
        <row r="233">
          <cell r="A233">
            <v>103400106</v>
          </cell>
          <cell r="B233" t="str">
            <v>K122928310</v>
          </cell>
          <cell r="C233" t="str">
            <v>資管</v>
          </cell>
          <cell r="D233" t="str">
            <v>傅文遠</v>
          </cell>
          <cell r="E233">
            <v>841220</v>
          </cell>
          <cell r="F233" t="str">
            <v>男</v>
          </cell>
          <cell r="G233" t="str">
            <v>一般生</v>
          </cell>
        </row>
        <row r="234">
          <cell r="A234">
            <v>103400110</v>
          </cell>
          <cell r="B234" t="str">
            <v>H124921102</v>
          </cell>
          <cell r="C234" t="str">
            <v>資管</v>
          </cell>
          <cell r="D234" t="str">
            <v>周俊宇</v>
          </cell>
          <cell r="E234">
            <v>840921</v>
          </cell>
          <cell r="F234" t="str">
            <v>男</v>
          </cell>
          <cell r="G234" t="str">
            <v>一般生</v>
          </cell>
        </row>
        <row r="235">
          <cell r="A235">
            <v>103400112</v>
          </cell>
          <cell r="B235" t="str">
            <v>K122770912</v>
          </cell>
          <cell r="C235" t="str">
            <v>資管</v>
          </cell>
          <cell r="D235" t="str">
            <v>蔣仲緯</v>
          </cell>
          <cell r="E235">
            <v>850406</v>
          </cell>
          <cell r="F235" t="str">
            <v>男</v>
          </cell>
          <cell r="G235" t="str">
            <v>一般生</v>
          </cell>
        </row>
        <row r="236">
          <cell r="A236">
            <v>103400113</v>
          </cell>
          <cell r="B236" t="str">
            <v>K222852297</v>
          </cell>
          <cell r="C236" t="str">
            <v>資管</v>
          </cell>
          <cell r="D236" t="str">
            <v>蕭玉玲</v>
          </cell>
          <cell r="E236">
            <v>850101</v>
          </cell>
          <cell r="F236" t="str">
            <v>女</v>
          </cell>
          <cell r="G236" t="str">
            <v>一般生</v>
          </cell>
        </row>
        <row r="237">
          <cell r="A237">
            <v>103400114</v>
          </cell>
          <cell r="B237" t="str">
            <v>K122624102</v>
          </cell>
          <cell r="C237" t="str">
            <v>資管</v>
          </cell>
          <cell r="D237" t="str">
            <v>彭亮軒</v>
          </cell>
          <cell r="E237">
            <v>841107</v>
          </cell>
          <cell r="F237" t="str">
            <v>男</v>
          </cell>
          <cell r="G237" t="str">
            <v>一般生</v>
          </cell>
        </row>
        <row r="238">
          <cell r="A238">
            <v>103400115</v>
          </cell>
          <cell r="B238" t="str">
            <v>K122831581</v>
          </cell>
          <cell r="C238" t="str">
            <v>資管</v>
          </cell>
          <cell r="D238" t="str">
            <v>陳煜暐</v>
          </cell>
          <cell r="E238">
            <v>841101</v>
          </cell>
          <cell r="F238" t="str">
            <v>男</v>
          </cell>
          <cell r="G238" t="str">
            <v>一般生</v>
          </cell>
        </row>
        <row r="239">
          <cell r="A239">
            <v>103400116</v>
          </cell>
          <cell r="B239" t="str">
            <v>K122626160</v>
          </cell>
          <cell r="C239" t="str">
            <v>資管</v>
          </cell>
          <cell r="D239" t="str">
            <v>呂孟豪</v>
          </cell>
          <cell r="E239">
            <v>841110</v>
          </cell>
          <cell r="F239" t="str">
            <v>男</v>
          </cell>
          <cell r="G239" t="str">
            <v>一般生</v>
          </cell>
        </row>
        <row r="240">
          <cell r="A240">
            <v>103400117</v>
          </cell>
          <cell r="B240" t="str">
            <v>K122878931</v>
          </cell>
          <cell r="C240" t="str">
            <v>資管</v>
          </cell>
          <cell r="D240" t="str">
            <v>鄧景高</v>
          </cell>
          <cell r="E240">
            <v>850901</v>
          </cell>
          <cell r="F240" t="str">
            <v>男</v>
          </cell>
          <cell r="G240" t="str">
            <v>一般生</v>
          </cell>
        </row>
        <row r="241">
          <cell r="A241">
            <v>103400118</v>
          </cell>
          <cell r="B241" t="str">
            <v>K122803774</v>
          </cell>
          <cell r="C241" t="str">
            <v>資管</v>
          </cell>
          <cell r="D241" t="str">
            <v>韓志偉</v>
          </cell>
          <cell r="E241">
            <v>841104</v>
          </cell>
          <cell r="F241" t="str">
            <v>男</v>
          </cell>
          <cell r="G241" t="str">
            <v>一般生</v>
          </cell>
        </row>
        <row r="242">
          <cell r="A242">
            <v>103400119</v>
          </cell>
          <cell r="B242" t="str">
            <v>K122830173</v>
          </cell>
          <cell r="C242" t="str">
            <v>資管</v>
          </cell>
          <cell r="D242" t="str">
            <v>詹寓翔</v>
          </cell>
          <cell r="E242">
            <v>850617</v>
          </cell>
          <cell r="F242" t="str">
            <v>男</v>
          </cell>
          <cell r="G242" t="str">
            <v>一般生</v>
          </cell>
        </row>
        <row r="243">
          <cell r="A243">
            <v>103400120</v>
          </cell>
          <cell r="B243" t="str">
            <v>K122875814</v>
          </cell>
          <cell r="C243" t="str">
            <v>資管</v>
          </cell>
          <cell r="D243" t="str">
            <v>馬維浩</v>
          </cell>
          <cell r="E243">
            <v>850804</v>
          </cell>
          <cell r="F243" t="str">
            <v>男</v>
          </cell>
          <cell r="G243" t="str">
            <v>一般生</v>
          </cell>
        </row>
        <row r="244">
          <cell r="A244">
            <v>103400122</v>
          </cell>
          <cell r="B244" t="str">
            <v>K222814813</v>
          </cell>
          <cell r="C244" t="str">
            <v>資管</v>
          </cell>
          <cell r="D244" t="str">
            <v>曾雅妤</v>
          </cell>
          <cell r="E244">
            <v>850323</v>
          </cell>
          <cell r="F244" t="str">
            <v>女</v>
          </cell>
          <cell r="G244" t="str">
            <v>一般生</v>
          </cell>
        </row>
        <row r="245">
          <cell r="A245">
            <v>103400123</v>
          </cell>
          <cell r="B245" t="str">
            <v>L124505824</v>
          </cell>
          <cell r="C245" t="str">
            <v>資管</v>
          </cell>
          <cell r="D245" t="str">
            <v>陳尚緯</v>
          </cell>
          <cell r="E245">
            <v>850517</v>
          </cell>
          <cell r="F245" t="str">
            <v>男</v>
          </cell>
          <cell r="G245" t="str">
            <v>一般生</v>
          </cell>
        </row>
        <row r="246">
          <cell r="A246">
            <v>103400124</v>
          </cell>
          <cell r="B246" t="str">
            <v>F229170614</v>
          </cell>
          <cell r="C246" t="str">
            <v>資管</v>
          </cell>
          <cell r="D246" t="str">
            <v>謝宜庭</v>
          </cell>
          <cell r="E246">
            <v>841209</v>
          </cell>
          <cell r="F246" t="str">
            <v>女</v>
          </cell>
          <cell r="G246" t="str">
            <v>一般生</v>
          </cell>
        </row>
        <row r="247">
          <cell r="A247">
            <v>103400125</v>
          </cell>
          <cell r="B247" t="str">
            <v>A226883360</v>
          </cell>
          <cell r="C247" t="str">
            <v>資管</v>
          </cell>
          <cell r="D247" t="str">
            <v>鄭翔璉</v>
          </cell>
          <cell r="E247">
            <v>850112</v>
          </cell>
          <cell r="F247" t="str">
            <v>女</v>
          </cell>
          <cell r="G247" t="str">
            <v>一般生</v>
          </cell>
        </row>
        <row r="248">
          <cell r="A248">
            <v>103400126</v>
          </cell>
          <cell r="B248" t="str">
            <v>G122129707</v>
          </cell>
          <cell r="C248" t="str">
            <v>資管</v>
          </cell>
          <cell r="D248" t="str">
            <v>吳哲鈞</v>
          </cell>
          <cell r="E248">
            <v>831222</v>
          </cell>
          <cell r="F248" t="str">
            <v>男</v>
          </cell>
          <cell r="G248" t="str">
            <v>一般生</v>
          </cell>
        </row>
        <row r="249">
          <cell r="A249">
            <v>103400128</v>
          </cell>
          <cell r="B249" t="str">
            <v>K122918789</v>
          </cell>
          <cell r="C249" t="str">
            <v>資管</v>
          </cell>
          <cell r="D249" t="str">
            <v>羅士晏</v>
          </cell>
          <cell r="E249">
            <v>850406</v>
          </cell>
          <cell r="F249" t="str">
            <v>男</v>
          </cell>
          <cell r="G249" t="str">
            <v>一般生</v>
          </cell>
        </row>
        <row r="250">
          <cell r="A250">
            <v>103400129</v>
          </cell>
          <cell r="B250" t="str">
            <v>N124772890</v>
          </cell>
          <cell r="C250" t="str">
            <v>資管</v>
          </cell>
          <cell r="D250" t="str">
            <v>葉書齊</v>
          </cell>
          <cell r="E250">
            <v>841104</v>
          </cell>
          <cell r="F250" t="str">
            <v>男</v>
          </cell>
          <cell r="G250" t="str">
            <v>一般生</v>
          </cell>
        </row>
        <row r="251">
          <cell r="A251">
            <v>103400135</v>
          </cell>
          <cell r="B251" t="str">
            <v>K122743022</v>
          </cell>
          <cell r="C251" t="str">
            <v>資管</v>
          </cell>
          <cell r="D251" t="str">
            <v>劉孟豐</v>
          </cell>
          <cell r="E251">
            <v>841228</v>
          </cell>
          <cell r="F251" t="str">
            <v>男</v>
          </cell>
          <cell r="G251" t="str">
            <v>一般生</v>
          </cell>
        </row>
        <row r="252">
          <cell r="A252">
            <v>103400138</v>
          </cell>
          <cell r="B252" t="str">
            <v>K122875449</v>
          </cell>
          <cell r="C252" t="str">
            <v>資管</v>
          </cell>
          <cell r="D252" t="str">
            <v>林旻</v>
          </cell>
          <cell r="E252">
            <v>850202</v>
          </cell>
          <cell r="F252" t="str">
            <v>男</v>
          </cell>
          <cell r="G252" t="str">
            <v>一般生</v>
          </cell>
        </row>
        <row r="253">
          <cell r="A253">
            <v>103400141</v>
          </cell>
          <cell r="B253" t="str">
            <v>O100409703</v>
          </cell>
          <cell r="C253" t="str">
            <v>資管</v>
          </cell>
          <cell r="D253" t="str">
            <v>吳承俊</v>
          </cell>
          <cell r="E253">
            <v>841026</v>
          </cell>
          <cell r="F253" t="str">
            <v>男</v>
          </cell>
          <cell r="G253" t="str">
            <v>一般生</v>
          </cell>
        </row>
        <row r="254">
          <cell r="A254">
            <v>103400142</v>
          </cell>
          <cell r="B254" t="str">
            <v>K122879536</v>
          </cell>
          <cell r="C254" t="str">
            <v>資管</v>
          </cell>
          <cell r="D254" t="str">
            <v>蕭富元</v>
          </cell>
          <cell r="E254">
            <v>850614</v>
          </cell>
          <cell r="F254" t="str">
            <v>男</v>
          </cell>
          <cell r="G254" t="str">
            <v>一般生</v>
          </cell>
        </row>
        <row r="255">
          <cell r="A255">
            <v>103400146</v>
          </cell>
          <cell r="B255" t="str">
            <v>K222844400</v>
          </cell>
          <cell r="C255" t="str">
            <v>資管</v>
          </cell>
          <cell r="D255" t="str">
            <v>徐郁玲</v>
          </cell>
          <cell r="E255">
            <v>850817</v>
          </cell>
          <cell r="F255" t="str">
            <v>女</v>
          </cell>
          <cell r="G255" t="str">
            <v>一般生</v>
          </cell>
        </row>
        <row r="256">
          <cell r="A256">
            <v>103400147</v>
          </cell>
          <cell r="B256" t="str">
            <v>K222569199</v>
          </cell>
          <cell r="C256" t="str">
            <v>資管</v>
          </cell>
          <cell r="D256" t="str">
            <v>柳宏坪</v>
          </cell>
          <cell r="E256">
            <v>850513</v>
          </cell>
          <cell r="F256" t="str">
            <v>女</v>
          </cell>
          <cell r="G256" t="str">
            <v>一般生</v>
          </cell>
        </row>
        <row r="257">
          <cell r="A257">
            <v>103400149</v>
          </cell>
          <cell r="B257" t="str">
            <v>K222744110</v>
          </cell>
          <cell r="C257" t="str">
            <v>資管</v>
          </cell>
          <cell r="D257" t="str">
            <v>林佳儀</v>
          </cell>
          <cell r="E257">
            <v>841120</v>
          </cell>
          <cell r="F257" t="str">
            <v>女</v>
          </cell>
          <cell r="G257" t="str">
            <v>一般生</v>
          </cell>
        </row>
        <row r="258">
          <cell r="A258">
            <v>103400201</v>
          </cell>
          <cell r="B258" t="str">
            <v>K222332334</v>
          </cell>
          <cell r="C258" t="str">
            <v>行銷</v>
          </cell>
          <cell r="D258" t="str">
            <v>盧禹心</v>
          </cell>
          <cell r="E258">
            <v>850426</v>
          </cell>
          <cell r="F258" t="str">
            <v>女</v>
          </cell>
          <cell r="G258" t="str">
            <v>一般生</v>
          </cell>
        </row>
        <row r="259">
          <cell r="A259">
            <v>103400203</v>
          </cell>
          <cell r="B259" t="str">
            <v>L125078139</v>
          </cell>
          <cell r="C259" t="str">
            <v>行銷</v>
          </cell>
          <cell r="D259" t="str">
            <v>程孟晉</v>
          </cell>
          <cell r="E259">
            <v>850410</v>
          </cell>
          <cell r="F259" t="str">
            <v>男</v>
          </cell>
          <cell r="G259" t="str">
            <v>一般生</v>
          </cell>
        </row>
        <row r="260">
          <cell r="A260">
            <v>103400205</v>
          </cell>
          <cell r="B260" t="str">
            <v>L224708676</v>
          </cell>
          <cell r="C260" t="str">
            <v>行銷</v>
          </cell>
          <cell r="D260" t="str">
            <v>蔡富佳</v>
          </cell>
          <cell r="E260">
            <v>841210</v>
          </cell>
          <cell r="F260" t="str">
            <v>女</v>
          </cell>
          <cell r="G260" t="str">
            <v>一般生</v>
          </cell>
        </row>
        <row r="261">
          <cell r="A261">
            <v>103400206</v>
          </cell>
          <cell r="B261" t="str">
            <v>O200407667</v>
          </cell>
          <cell r="C261" t="str">
            <v>行銷</v>
          </cell>
          <cell r="D261" t="str">
            <v>陳翠玲</v>
          </cell>
          <cell r="E261">
            <v>850605</v>
          </cell>
          <cell r="F261" t="str">
            <v>女</v>
          </cell>
          <cell r="G261" t="str">
            <v>一般生</v>
          </cell>
        </row>
        <row r="262">
          <cell r="A262">
            <v>103400207</v>
          </cell>
          <cell r="B262" t="str">
            <v>L224977868</v>
          </cell>
          <cell r="C262" t="str">
            <v>行銷</v>
          </cell>
          <cell r="D262" t="str">
            <v>陳姵雯</v>
          </cell>
          <cell r="E262">
            <v>850620</v>
          </cell>
          <cell r="F262" t="str">
            <v>女</v>
          </cell>
          <cell r="G262" t="str">
            <v>一般生</v>
          </cell>
        </row>
        <row r="263">
          <cell r="A263">
            <v>103400208</v>
          </cell>
          <cell r="B263" t="str">
            <v>H124653501</v>
          </cell>
          <cell r="C263" t="str">
            <v>行銷</v>
          </cell>
          <cell r="D263" t="str">
            <v>王泓珽</v>
          </cell>
          <cell r="E263">
            <v>841109</v>
          </cell>
          <cell r="F263" t="str">
            <v>男</v>
          </cell>
          <cell r="G263" t="str">
            <v>一般生</v>
          </cell>
        </row>
        <row r="264">
          <cell r="A264">
            <v>103400209</v>
          </cell>
          <cell r="B264" t="str">
            <v>H124272631</v>
          </cell>
          <cell r="C264" t="str">
            <v>行銷</v>
          </cell>
          <cell r="D264" t="str">
            <v>黃士軒</v>
          </cell>
          <cell r="E264">
            <v>850424</v>
          </cell>
          <cell r="F264" t="str">
            <v>男</v>
          </cell>
          <cell r="G264" t="str">
            <v>一般生</v>
          </cell>
        </row>
        <row r="265">
          <cell r="A265">
            <v>103400211</v>
          </cell>
          <cell r="B265" t="str">
            <v>L224753671</v>
          </cell>
          <cell r="C265" t="str">
            <v>行銷</v>
          </cell>
          <cell r="D265" t="str">
            <v>郭人禎</v>
          </cell>
          <cell r="E265">
            <v>850403</v>
          </cell>
          <cell r="F265" t="str">
            <v>女</v>
          </cell>
          <cell r="G265" t="str">
            <v>一般生</v>
          </cell>
        </row>
        <row r="266">
          <cell r="A266">
            <v>103400212</v>
          </cell>
          <cell r="B266" t="str">
            <v>K122965091</v>
          </cell>
          <cell r="C266" t="str">
            <v>行銷</v>
          </cell>
          <cell r="D266" t="str">
            <v>陳瑞弦</v>
          </cell>
          <cell r="E266">
            <v>850617</v>
          </cell>
          <cell r="F266" t="str">
            <v>男</v>
          </cell>
          <cell r="G266" t="str">
            <v>一般生</v>
          </cell>
        </row>
        <row r="267">
          <cell r="A267">
            <v>103400213</v>
          </cell>
          <cell r="B267" t="str">
            <v>L123921842</v>
          </cell>
          <cell r="C267" t="str">
            <v>行銷</v>
          </cell>
          <cell r="D267" t="str">
            <v>楊興龍</v>
          </cell>
          <cell r="E267">
            <v>850214</v>
          </cell>
          <cell r="F267" t="str">
            <v>男</v>
          </cell>
          <cell r="G267" t="str">
            <v>一般生</v>
          </cell>
        </row>
        <row r="268">
          <cell r="A268">
            <v>103400214</v>
          </cell>
          <cell r="B268" t="str">
            <v>V221504077</v>
          </cell>
          <cell r="C268" t="str">
            <v>行銷</v>
          </cell>
          <cell r="D268" t="str">
            <v>鄒清照</v>
          </cell>
          <cell r="E268">
            <v>841103</v>
          </cell>
          <cell r="F268" t="str">
            <v>女</v>
          </cell>
          <cell r="G268" t="str">
            <v>一般生</v>
          </cell>
        </row>
        <row r="269">
          <cell r="A269">
            <v>103400215</v>
          </cell>
          <cell r="B269" t="str">
            <v>M222649504</v>
          </cell>
          <cell r="C269" t="str">
            <v>行銷</v>
          </cell>
          <cell r="D269" t="str">
            <v>楊筱雯</v>
          </cell>
          <cell r="E269">
            <v>850604</v>
          </cell>
          <cell r="F269" t="str">
            <v>女</v>
          </cell>
          <cell r="G269" t="str">
            <v>一般生</v>
          </cell>
        </row>
        <row r="270">
          <cell r="A270">
            <v>103400218</v>
          </cell>
          <cell r="B270" t="str">
            <v>A129551890</v>
          </cell>
          <cell r="C270" t="str">
            <v>行銷</v>
          </cell>
          <cell r="D270" t="str">
            <v>吳哲毅</v>
          </cell>
          <cell r="E270">
            <v>850125</v>
          </cell>
          <cell r="F270" t="str">
            <v>男</v>
          </cell>
          <cell r="G270" t="str">
            <v>一般生</v>
          </cell>
        </row>
        <row r="271">
          <cell r="A271">
            <v>103400220</v>
          </cell>
          <cell r="B271" t="str">
            <v>H224576725</v>
          </cell>
          <cell r="C271" t="str">
            <v>行銷</v>
          </cell>
          <cell r="D271" t="str">
            <v>李靜華</v>
          </cell>
          <cell r="E271">
            <v>850128</v>
          </cell>
          <cell r="F271" t="str">
            <v>女</v>
          </cell>
          <cell r="G271" t="str">
            <v>一般生</v>
          </cell>
        </row>
        <row r="272">
          <cell r="A272">
            <v>103400222</v>
          </cell>
          <cell r="B272" t="str">
            <v>K122831410</v>
          </cell>
          <cell r="C272" t="str">
            <v>行銷</v>
          </cell>
          <cell r="D272" t="str">
            <v>李承駿</v>
          </cell>
          <cell r="E272">
            <v>850709</v>
          </cell>
          <cell r="F272" t="str">
            <v>男</v>
          </cell>
          <cell r="G272" t="str">
            <v>一般生</v>
          </cell>
        </row>
        <row r="273">
          <cell r="A273">
            <v>103400223</v>
          </cell>
          <cell r="B273" t="str">
            <v>K122621861</v>
          </cell>
          <cell r="C273" t="str">
            <v>行銷</v>
          </cell>
          <cell r="D273" t="str">
            <v>陳少鈞</v>
          </cell>
          <cell r="E273">
            <v>841113</v>
          </cell>
          <cell r="F273" t="str">
            <v>男</v>
          </cell>
          <cell r="G273" t="str">
            <v>一般生</v>
          </cell>
        </row>
        <row r="274">
          <cell r="A274">
            <v>103400224</v>
          </cell>
          <cell r="B274" t="str">
            <v>K122830726</v>
          </cell>
          <cell r="C274" t="str">
            <v>行銷</v>
          </cell>
          <cell r="D274" t="str">
            <v>魏展權</v>
          </cell>
          <cell r="E274">
            <v>850217</v>
          </cell>
          <cell r="F274" t="str">
            <v>男</v>
          </cell>
          <cell r="G274" t="str">
            <v>一般生</v>
          </cell>
        </row>
        <row r="275">
          <cell r="A275">
            <v>103400229</v>
          </cell>
          <cell r="B275" t="str">
            <v>B123170507</v>
          </cell>
          <cell r="C275" t="str">
            <v>行銷</v>
          </cell>
          <cell r="D275" t="str">
            <v>邱俊和</v>
          </cell>
          <cell r="E275">
            <v>850521</v>
          </cell>
          <cell r="F275" t="str">
            <v>男</v>
          </cell>
          <cell r="G275" t="str">
            <v>一般生</v>
          </cell>
        </row>
        <row r="276">
          <cell r="A276">
            <v>103400233</v>
          </cell>
          <cell r="B276" t="str">
            <v>K122545553</v>
          </cell>
          <cell r="C276" t="str">
            <v>行銷</v>
          </cell>
          <cell r="D276" t="str">
            <v>劉昭廷</v>
          </cell>
          <cell r="E276">
            <v>830520</v>
          </cell>
          <cell r="F276" t="str">
            <v>男</v>
          </cell>
          <cell r="G276" t="str">
            <v>一般生</v>
          </cell>
        </row>
        <row r="277">
          <cell r="A277">
            <v>103400234</v>
          </cell>
          <cell r="B277" t="str">
            <v>H224453085</v>
          </cell>
          <cell r="C277" t="str">
            <v>行銷</v>
          </cell>
          <cell r="D277" t="str">
            <v>吳毓榕</v>
          </cell>
          <cell r="E277">
            <v>841218</v>
          </cell>
          <cell r="F277" t="str">
            <v>女</v>
          </cell>
          <cell r="G277" t="str">
            <v>一般生</v>
          </cell>
        </row>
        <row r="278">
          <cell r="A278">
            <v>103400235</v>
          </cell>
          <cell r="B278" t="str">
            <v>K122913702</v>
          </cell>
          <cell r="C278" t="str">
            <v>行銷</v>
          </cell>
          <cell r="D278" t="str">
            <v>黎光倫</v>
          </cell>
          <cell r="E278">
            <v>850522</v>
          </cell>
          <cell r="F278" t="str">
            <v>男</v>
          </cell>
          <cell r="G278" t="str">
            <v>一般生</v>
          </cell>
        </row>
        <row r="279">
          <cell r="A279">
            <v>103400238</v>
          </cell>
          <cell r="B279" t="str">
            <v>Q124160892</v>
          </cell>
          <cell r="C279" t="str">
            <v>行銷</v>
          </cell>
          <cell r="D279" t="str">
            <v>陳建華</v>
          </cell>
          <cell r="E279">
            <v>850705</v>
          </cell>
          <cell r="F279" t="str">
            <v>男</v>
          </cell>
          <cell r="G279" t="str">
            <v>一般生</v>
          </cell>
        </row>
        <row r="280">
          <cell r="A280">
            <v>103400239</v>
          </cell>
          <cell r="B280" t="str">
            <v>K222569019</v>
          </cell>
          <cell r="C280" t="str">
            <v>行銷</v>
          </cell>
          <cell r="D280" t="str">
            <v>張瑋庭</v>
          </cell>
          <cell r="E280">
            <v>850308</v>
          </cell>
          <cell r="F280" t="str">
            <v>女</v>
          </cell>
          <cell r="G280" t="str">
            <v>一般生</v>
          </cell>
        </row>
        <row r="281">
          <cell r="A281">
            <v>103400240</v>
          </cell>
          <cell r="B281" t="str">
            <v>H224757373</v>
          </cell>
          <cell r="C281" t="str">
            <v>行銷</v>
          </cell>
          <cell r="D281" t="str">
            <v>羅瑜婷</v>
          </cell>
          <cell r="E281">
            <v>850212</v>
          </cell>
          <cell r="F281" t="str">
            <v>女</v>
          </cell>
          <cell r="G281" t="str">
            <v>一般生</v>
          </cell>
        </row>
        <row r="282">
          <cell r="A282">
            <v>103400241</v>
          </cell>
          <cell r="B282" t="str">
            <v>L124697176</v>
          </cell>
          <cell r="C282" t="str">
            <v>行銷</v>
          </cell>
          <cell r="D282" t="str">
            <v>謝其宏</v>
          </cell>
          <cell r="E282">
            <v>831019</v>
          </cell>
          <cell r="F282" t="str">
            <v>男</v>
          </cell>
          <cell r="G282" t="str">
            <v>一般生</v>
          </cell>
        </row>
        <row r="283">
          <cell r="A283">
            <v>103400243</v>
          </cell>
          <cell r="B283" t="str">
            <v>K222815445</v>
          </cell>
          <cell r="C283" t="str">
            <v>行銷</v>
          </cell>
          <cell r="D283" t="str">
            <v>羅郁鈞</v>
          </cell>
          <cell r="E283">
            <v>850110</v>
          </cell>
          <cell r="F283" t="str">
            <v>女</v>
          </cell>
          <cell r="G283" t="str">
            <v>一般生</v>
          </cell>
        </row>
        <row r="284">
          <cell r="A284">
            <v>103400302</v>
          </cell>
          <cell r="B284" t="str">
            <v>O200402680</v>
          </cell>
          <cell r="C284" t="str">
            <v>行銷</v>
          </cell>
          <cell r="D284" t="str">
            <v>莊汶錚</v>
          </cell>
          <cell r="E284">
            <v>850507</v>
          </cell>
          <cell r="F284" t="str">
            <v>女</v>
          </cell>
          <cell r="G284" t="str">
            <v>一般生</v>
          </cell>
        </row>
        <row r="285">
          <cell r="A285">
            <v>103400303</v>
          </cell>
          <cell r="B285" t="str">
            <v>K222892915</v>
          </cell>
          <cell r="C285" t="str">
            <v>行銷</v>
          </cell>
          <cell r="D285" t="str">
            <v>歐怡</v>
          </cell>
          <cell r="E285">
            <v>850716</v>
          </cell>
          <cell r="F285" t="str">
            <v>女</v>
          </cell>
          <cell r="G285" t="str">
            <v>一般生</v>
          </cell>
        </row>
        <row r="286">
          <cell r="A286">
            <v>103400305</v>
          </cell>
          <cell r="B286" t="str">
            <v>K222809376</v>
          </cell>
          <cell r="C286" t="str">
            <v>行銷</v>
          </cell>
          <cell r="D286" t="str">
            <v>溫翊芯</v>
          </cell>
          <cell r="E286">
            <v>841203</v>
          </cell>
          <cell r="F286" t="str">
            <v>女</v>
          </cell>
          <cell r="G286" t="str">
            <v>一般生</v>
          </cell>
        </row>
        <row r="287">
          <cell r="A287">
            <v>103400307</v>
          </cell>
          <cell r="B287" t="str">
            <v>K122828833</v>
          </cell>
          <cell r="C287" t="str">
            <v>行銷</v>
          </cell>
          <cell r="D287" t="str">
            <v>李坤諭</v>
          </cell>
          <cell r="E287">
            <v>840912</v>
          </cell>
          <cell r="F287" t="str">
            <v>男</v>
          </cell>
          <cell r="G287" t="str">
            <v>一般生</v>
          </cell>
        </row>
        <row r="288">
          <cell r="A288">
            <v>103400309</v>
          </cell>
          <cell r="B288" t="str">
            <v>K122623141</v>
          </cell>
          <cell r="C288" t="str">
            <v>行銷</v>
          </cell>
          <cell r="D288" t="str">
            <v>陳博聖</v>
          </cell>
          <cell r="E288">
            <v>840914</v>
          </cell>
          <cell r="F288" t="str">
            <v>男</v>
          </cell>
          <cell r="G288" t="str">
            <v>一般生</v>
          </cell>
        </row>
        <row r="289">
          <cell r="A289">
            <v>103400316</v>
          </cell>
          <cell r="B289" t="str">
            <v>L224952950</v>
          </cell>
          <cell r="C289" t="str">
            <v>行銷</v>
          </cell>
          <cell r="D289" t="str">
            <v>劉庭瑄</v>
          </cell>
          <cell r="E289">
            <v>850105</v>
          </cell>
          <cell r="F289" t="str">
            <v>女</v>
          </cell>
          <cell r="G289" t="str">
            <v>一般生</v>
          </cell>
        </row>
        <row r="290">
          <cell r="A290">
            <v>103400319</v>
          </cell>
          <cell r="B290" t="str">
            <v>K122874880</v>
          </cell>
          <cell r="C290" t="str">
            <v>行銷</v>
          </cell>
          <cell r="D290" t="str">
            <v>余宗穎</v>
          </cell>
          <cell r="E290">
            <v>850723</v>
          </cell>
          <cell r="F290" t="str">
            <v>男</v>
          </cell>
          <cell r="G290" t="str">
            <v>一般生</v>
          </cell>
        </row>
        <row r="291">
          <cell r="A291">
            <v>103400320</v>
          </cell>
          <cell r="B291" t="str">
            <v>K122771982</v>
          </cell>
          <cell r="C291" t="str">
            <v>行銷</v>
          </cell>
          <cell r="D291" t="str">
            <v>廖建祺</v>
          </cell>
          <cell r="E291">
            <v>841101</v>
          </cell>
          <cell r="F291" t="str">
            <v>男</v>
          </cell>
          <cell r="G291" t="str">
            <v>一般生</v>
          </cell>
        </row>
        <row r="292">
          <cell r="A292">
            <v>103400329</v>
          </cell>
          <cell r="B292" t="str">
            <v>K122874700</v>
          </cell>
          <cell r="C292" t="str">
            <v>行銷</v>
          </cell>
          <cell r="D292" t="str">
            <v>陳威諺</v>
          </cell>
          <cell r="E292">
            <v>841021</v>
          </cell>
          <cell r="F292" t="str">
            <v>男</v>
          </cell>
          <cell r="G292" t="str">
            <v>一般生</v>
          </cell>
        </row>
        <row r="293">
          <cell r="A293">
            <v>103400330</v>
          </cell>
          <cell r="B293" t="str">
            <v>K122877443</v>
          </cell>
          <cell r="C293" t="str">
            <v>行銷</v>
          </cell>
          <cell r="D293" t="str">
            <v>何承諺</v>
          </cell>
          <cell r="E293">
            <v>841217</v>
          </cell>
          <cell r="F293" t="str">
            <v>男</v>
          </cell>
          <cell r="G293" t="str">
            <v>一般生</v>
          </cell>
        </row>
        <row r="294">
          <cell r="A294">
            <v>103400331</v>
          </cell>
          <cell r="B294" t="str">
            <v>K222563704</v>
          </cell>
          <cell r="C294" t="str">
            <v>行銷</v>
          </cell>
          <cell r="D294" t="str">
            <v>朱俞靜</v>
          </cell>
          <cell r="E294">
            <v>850720</v>
          </cell>
          <cell r="F294" t="str">
            <v>女</v>
          </cell>
          <cell r="G294" t="str">
            <v>一般生</v>
          </cell>
        </row>
        <row r="295">
          <cell r="A295">
            <v>103400333</v>
          </cell>
          <cell r="B295" t="str">
            <v>F129499194</v>
          </cell>
          <cell r="C295" t="str">
            <v>行銷</v>
          </cell>
          <cell r="D295" t="str">
            <v>鄭宇崴</v>
          </cell>
          <cell r="E295">
            <v>850629</v>
          </cell>
          <cell r="F295" t="str">
            <v>男</v>
          </cell>
          <cell r="G295" t="str">
            <v>一般生</v>
          </cell>
        </row>
        <row r="296">
          <cell r="A296">
            <v>103400336</v>
          </cell>
          <cell r="B296" t="str">
            <v>R124563018</v>
          </cell>
          <cell r="C296" t="str">
            <v>行銷</v>
          </cell>
          <cell r="D296" t="str">
            <v>周佳興</v>
          </cell>
          <cell r="E296">
            <v>850620</v>
          </cell>
          <cell r="F296" t="str">
            <v>男</v>
          </cell>
          <cell r="G296" t="str">
            <v>一般生</v>
          </cell>
        </row>
        <row r="297">
          <cell r="A297">
            <v>103400341</v>
          </cell>
          <cell r="B297" t="str">
            <v>K222666648</v>
          </cell>
          <cell r="C297" t="str">
            <v>行銷</v>
          </cell>
          <cell r="D297" t="str">
            <v>劉欣宜</v>
          </cell>
          <cell r="E297">
            <v>850719</v>
          </cell>
          <cell r="F297" t="str">
            <v>女</v>
          </cell>
          <cell r="G297" t="str">
            <v>一般生</v>
          </cell>
        </row>
        <row r="298">
          <cell r="A298">
            <v>103400401</v>
          </cell>
          <cell r="B298" t="str">
            <v>H224598598</v>
          </cell>
          <cell r="C298" t="str">
            <v>應英</v>
          </cell>
          <cell r="D298" t="str">
            <v>邱娜娃</v>
          </cell>
          <cell r="E298">
            <v>841112</v>
          </cell>
          <cell r="F298" t="str">
            <v>女</v>
          </cell>
          <cell r="G298" t="str">
            <v>一般生</v>
          </cell>
        </row>
        <row r="299">
          <cell r="A299">
            <v>103400402</v>
          </cell>
          <cell r="B299" t="str">
            <v>K222332763</v>
          </cell>
          <cell r="C299" t="str">
            <v>應英</v>
          </cell>
          <cell r="D299" t="str">
            <v>郭蓓芳</v>
          </cell>
          <cell r="E299">
            <v>850822</v>
          </cell>
          <cell r="F299" t="str">
            <v>女</v>
          </cell>
          <cell r="G299" t="str">
            <v>一般生</v>
          </cell>
        </row>
        <row r="300">
          <cell r="A300">
            <v>103400406</v>
          </cell>
          <cell r="B300" t="str">
            <v>P223358728</v>
          </cell>
          <cell r="C300" t="str">
            <v>應英</v>
          </cell>
          <cell r="D300" t="str">
            <v>吳曉霖</v>
          </cell>
          <cell r="E300">
            <v>850819</v>
          </cell>
          <cell r="F300" t="str">
            <v>女</v>
          </cell>
          <cell r="G300" t="str">
            <v>一般生</v>
          </cell>
        </row>
        <row r="301">
          <cell r="A301">
            <v>103400407</v>
          </cell>
          <cell r="B301" t="str">
            <v>J122848254</v>
          </cell>
          <cell r="C301" t="str">
            <v>應英</v>
          </cell>
          <cell r="D301" t="str">
            <v>莊宇棋</v>
          </cell>
          <cell r="E301">
            <v>850325</v>
          </cell>
          <cell r="F301" t="str">
            <v>男</v>
          </cell>
          <cell r="G301" t="str">
            <v>一般生</v>
          </cell>
        </row>
        <row r="302">
          <cell r="A302">
            <v>103400408</v>
          </cell>
          <cell r="B302" t="str">
            <v>N124977957</v>
          </cell>
          <cell r="C302" t="str">
            <v>應英</v>
          </cell>
          <cell r="D302" t="str">
            <v>王永丞</v>
          </cell>
          <cell r="E302">
            <v>850125</v>
          </cell>
          <cell r="F302" t="str">
            <v>男</v>
          </cell>
          <cell r="G302" t="str">
            <v>一般生</v>
          </cell>
        </row>
        <row r="303">
          <cell r="A303">
            <v>103400409</v>
          </cell>
          <cell r="B303" t="str">
            <v>Q224085350</v>
          </cell>
          <cell r="C303" t="str">
            <v>應英</v>
          </cell>
          <cell r="D303" t="str">
            <v>王湘妮</v>
          </cell>
          <cell r="E303">
            <v>850611</v>
          </cell>
          <cell r="F303" t="str">
            <v>女</v>
          </cell>
          <cell r="G303" t="str">
            <v>一般生</v>
          </cell>
        </row>
        <row r="304">
          <cell r="A304">
            <v>103400410</v>
          </cell>
          <cell r="B304" t="str">
            <v>L224864044</v>
          </cell>
          <cell r="C304" t="str">
            <v>應英</v>
          </cell>
          <cell r="D304" t="str">
            <v>江淑蓉</v>
          </cell>
          <cell r="E304">
            <v>850624</v>
          </cell>
          <cell r="F304" t="str">
            <v>女</v>
          </cell>
          <cell r="G304" t="str">
            <v>一般生</v>
          </cell>
        </row>
        <row r="305">
          <cell r="A305">
            <v>103400413</v>
          </cell>
          <cell r="B305" t="str">
            <v>F228615883</v>
          </cell>
          <cell r="C305" t="str">
            <v>應英</v>
          </cell>
          <cell r="D305" t="str">
            <v>吳佳穎</v>
          </cell>
          <cell r="E305">
            <v>841031</v>
          </cell>
          <cell r="F305" t="str">
            <v>女</v>
          </cell>
          <cell r="G305" t="str">
            <v>一般生</v>
          </cell>
        </row>
        <row r="306">
          <cell r="A306">
            <v>103400414</v>
          </cell>
          <cell r="B306" t="str">
            <v>R224214978</v>
          </cell>
          <cell r="C306" t="str">
            <v>應英</v>
          </cell>
          <cell r="D306" t="str">
            <v>曾巧雯</v>
          </cell>
          <cell r="E306">
            <v>841029</v>
          </cell>
          <cell r="F306" t="str">
            <v>女</v>
          </cell>
          <cell r="G306" t="str">
            <v>一般生</v>
          </cell>
        </row>
        <row r="307">
          <cell r="A307">
            <v>103400415</v>
          </cell>
          <cell r="B307" t="str">
            <v>G222136731</v>
          </cell>
          <cell r="C307" t="str">
            <v>應英</v>
          </cell>
          <cell r="D307" t="str">
            <v>吳雨芹</v>
          </cell>
          <cell r="E307">
            <v>840815</v>
          </cell>
          <cell r="F307" t="str">
            <v>女</v>
          </cell>
          <cell r="G307" t="str">
            <v>一般生</v>
          </cell>
        </row>
        <row r="308">
          <cell r="A308">
            <v>103400417</v>
          </cell>
          <cell r="B308" t="str">
            <v>H124993635</v>
          </cell>
          <cell r="C308" t="str">
            <v>應英</v>
          </cell>
          <cell r="D308" t="str">
            <v>劉育呈</v>
          </cell>
          <cell r="E308">
            <v>850507</v>
          </cell>
          <cell r="F308" t="str">
            <v>男</v>
          </cell>
          <cell r="G308" t="str">
            <v>一般生</v>
          </cell>
        </row>
        <row r="309">
          <cell r="A309">
            <v>103400422</v>
          </cell>
          <cell r="B309" t="str">
            <v>K222810253</v>
          </cell>
          <cell r="C309" t="str">
            <v>應英</v>
          </cell>
          <cell r="D309" t="str">
            <v>黃璿家</v>
          </cell>
          <cell r="E309">
            <v>850516</v>
          </cell>
          <cell r="F309" t="str">
            <v>女</v>
          </cell>
          <cell r="G309" t="str">
            <v>一般生</v>
          </cell>
        </row>
        <row r="310">
          <cell r="A310">
            <v>103400424</v>
          </cell>
          <cell r="B310" t="str">
            <v>L123921771</v>
          </cell>
          <cell r="C310" t="str">
            <v>應英</v>
          </cell>
          <cell r="D310" t="str">
            <v>王健宇</v>
          </cell>
          <cell r="E310">
            <v>850222</v>
          </cell>
          <cell r="F310" t="str">
            <v>男</v>
          </cell>
          <cell r="G310" t="str">
            <v>一般生</v>
          </cell>
        </row>
        <row r="311">
          <cell r="A311">
            <v>103400427</v>
          </cell>
          <cell r="B311" t="str">
            <v>L223836653</v>
          </cell>
          <cell r="C311" t="str">
            <v>應英</v>
          </cell>
          <cell r="D311" t="str">
            <v>周育靖</v>
          </cell>
          <cell r="E311">
            <v>841130</v>
          </cell>
          <cell r="F311" t="str">
            <v>女</v>
          </cell>
          <cell r="G311" t="str">
            <v>一般生</v>
          </cell>
        </row>
        <row r="312">
          <cell r="A312">
            <v>103400429</v>
          </cell>
          <cell r="B312" t="str">
            <v>K122878575</v>
          </cell>
          <cell r="C312" t="str">
            <v>應英</v>
          </cell>
          <cell r="D312" t="str">
            <v>徐寬驊</v>
          </cell>
          <cell r="E312">
            <v>841114</v>
          </cell>
          <cell r="F312" t="str">
            <v>男</v>
          </cell>
          <cell r="G312" t="str">
            <v>一般生</v>
          </cell>
        </row>
        <row r="313">
          <cell r="A313">
            <v>103400432</v>
          </cell>
          <cell r="B313" t="str">
            <v>A126848369</v>
          </cell>
          <cell r="C313" t="str">
            <v>應英</v>
          </cell>
          <cell r="D313" t="str">
            <v>鄧旭廷</v>
          </cell>
          <cell r="E313">
            <v>850810</v>
          </cell>
          <cell r="F313" t="str">
            <v>男</v>
          </cell>
          <cell r="G313" t="str">
            <v>一般生</v>
          </cell>
        </row>
        <row r="314">
          <cell r="A314">
            <v>103400433</v>
          </cell>
          <cell r="B314" t="str">
            <v>K122697203</v>
          </cell>
          <cell r="C314" t="str">
            <v>應英</v>
          </cell>
          <cell r="D314" t="str">
            <v>王羲文</v>
          </cell>
          <cell r="E314">
            <v>830903</v>
          </cell>
          <cell r="F314" t="str">
            <v>男</v>
          </cell>
          <cell r="G314" t="str">
            <v>一般生</v>
          </cell>
        </row>
        <row r="315">
          <cell r="A315">
            <v>103400502</v>
          </cell>
          <cell r="B315" t="str">
            <v>A130172118</v>
          </cell>
          <cell r="C315" t="str">
            <v>應日</v>
          </cell>
          <cell r="D315" t="str">
            <v>王義閎</v>
          </cell>
          <cell r="E315">
            <v>841016</v>
          </cell>
          <cell r="F315" t="str">
            <v>男</v>
          </cell>
          <cell r="G315" t="str">
            <v>一般生</v>
          </cell>
        </row>
        <row r="316">
          <cell r="A316">
            <v>103400504</v>
          </cell>
          <cell r="B316" t="str">
            <v>K222851834</v>
          </cell>
          <cell r="C316" t="str">
            <v>應日</v>
          </cell>
          <cell r="D316" t="str">
            <v>劉姿驛</v>
          </cell>
          <cell r="E316">
            <v>840907</v>
          </cell>
          <cell r="F316" t="str">
            <v>女</v>
          </cell>
          <cell r="G316" t="str">
            <v>一般生</v>
          </cell>
        </row>
        <row r="317">
          <cell r="A317">
            <v>103400506</v>
          </cell>
          <cell r="B317" t="str">
            <v>F129420331</v>
          </cell>
          <cell r="C317" t="str">
            <v>應日</v>
          </cell>
          <cell r="D317" t="str">
            <v>高啟容</v>
          </cell>
          <cell r="E317">
            <v>850222</v>
          </cell>
          <cell r="F317" t="str">
            <v>男</v>
          </cell>
          <cell r="G317" t="str">
            <v>一般生</v>
          </cell>
        </row>
        <row r="318">
          <cell r="A318">
            <v>103400508</v>
          </cell>
          <cell r="B318" t="str">
            <v>F228858833</v>
          </cell>
          <cell r="C318" t="str">
            <v>應日</v>
          </cell>
          <cell r="D318" t="str">
            <v>黃詩雅</v>
          </cell>
          <cell r="E318">
            <v>850618</v>
          </cell>
          <cell r="F318" t="str">
            <v>女</v>
          </cell>
          <cell r="G318" t="str">
            <v>一般生</v>
          </cell>
        </row>
        <row r="319">
          <cell r="A319">
            <v>103400509</v>
          </cell>
          <cell r="B319" t="str">
            <v>K222741931</v>
          </cell>
          <cell r="C319" t="str">
            <v>應日</v>
          </cell>
          <cell r="D319" t="str">
            <v>林乃云</v>
          </cell>
          <cell r="E319">
            <v>841103</v>
          </cell>
          <cell r="F319" t="str">
            <v>女</v>
          </cell>
          <cell r="G319" t="str">
            <v>一般生</v>
          </cell>
        </row>
        <row r="320">
          <cell r="A320">
            <v>103400510</v>
          </cell>
          <cell r="B320" t="str">
            <v>F228995644</v>
          </cell>
          <cell r="C320" t="str">
            <v>應日</v>
          </cell>
          <cell r="D320" t="str">
            <v>江維芊</v>
          </cell>
          <cell r="E320">
            <v>850117</v>
          </cell>
          <cell r="F320" t="str">
            <v>女</v>
          </cell>
          <cell r="G320" t="str">
            <v>一般生</v>
          </cell>
        </row>
        <row r="321">
          <cell r="A321">
            <v>103400512</v>
          </cell>
          <cell r="B321" t="str">
            <v>K222501482</v>
          </cell>
          <cell r="C321" t="str">
            <v>應日</v>
          </cell>
          <cell r="D321" t="str">
            <v>李美玉</v>
          </cell>
          <cell r="E321">
            <v>841124</v>
          </cell>
          <cell r="F321" t="str">
            <v>女</v>
          </cell>
          <cell r="G321" t="str">
            <v>一般生</v>
          </cell>
        </row>
        <row r="322">
          <cell r="A322">
            <v>103400513</v>
          </cell>
          <cell r="B322" t="str">
            <v>K122881214</v>
          </cell>
          <cell r="C322" t="str">
            <v>應日</v>
          </cell>
          <cell r="D322" t="str">
            <v>吳冠億</v>
          </cell>
          <cell r="E322">
            <v>841004</v>
          </cell>
          <cell r="F322" t="str">
            <v>男</v>
          </cell>
          <cell r="G322" t="str">
            <v>一般生</v>
          </cell>
        </row>
        <row r="323">
          <cell r="A323">
            <v>103400514</v>
          </cell>
          <cell r="B323" t="str">
            <v>H224681445</v>
          </cell>
          <cell r="C323" t="str">
            <v>應日</v>
          </cell>
          <cell r="D323" t="str">
            <v>黃珮瑜</v>
          </cell>
          <cell r="E323">
            <v>850417</v>
          </cell>
          <cell r="F323" t="str">
            <v>女</v>
          </cell>
          <cell r="G323" t="str">
            <v>一般生</v>
          </cell>
        </row>
        <row r="324">
          <cell r="A324">
            <v>103400515</v>
          </cell>
          <cell r="B324" t="str">
            <v>S224531082</v>
          </cell>
          <cell r="C324" t="str">
            <v>應日</v>
          </cell>
          <cell r="D324" t="str">
            <v>鍾雨蓉</v>
          </cell>
          <cell r="E324">
            <v>841103</v>
          </cell>
          <cell r="F324" t="str">
            <v>女</v>
          </cell>
          <cell r="G324" t="str">
            <v>一般生</v>
          </cell>
        </row>
        <row r="325">
          <cell r="A325">
            <v>103400516</v>
          </cell>
          <cell r="B325" t="str">
            <v>H224660142</v>
          </cell>
          <cell r="C325" t="str">
            <v>應日</v>
          </cell>
          <cell r="D325" t="str">
            <v>黃婉喻</v>
          </cell>
          <cell r="E325">
            <v>841026</v>
          </cell>
          <cell r="F325" t="str">
            <v>女</v>
          </cell>
          <cell r="G325" t="str">
            <v>一般生</v>
          </cell>
        </row>
        <row r="326">
          <cell r="A326">
            <v>103400517</v>
          </cell>
          <cell r="B326" t="str">
            <v>H224760174</v>
          </cell>
          <cell r="C326" t="str">
            <v>應日</v>
          </cell>
          <cell r="D326" t="str">
            <v>田佳玉</v>
          </cell>
          <cell r="E326">
            <v>850317</v>
          </cell>
          <cell r="F326" t="str">
            <v>女</v>
          </cell>
          <cell r="G326" t="str">
            <v>一般生</v>
          </cell>
        </row>
        <row r="327">
          <cell r="A327">
            <v>103400518</v>
          </cell>
          <cell r="B327" t="str">
            <v>P224128064</v>
          </cell>
          <cell r="C327" t="str">
            <v>應日</v>
          </cell>
          <cell r="D327" t="str">
            <v>郭盈均</v>
          </cell>
          <cell r="E327">
            <v>841210</v>
          </cell>
          <cell r="F327" t="str">
            <v>女</v>
          </cell>
          <cell r="G327" t="str">
            <v>一般生</v>
          </cell>
        </row>
        <row r="328">
          <cell r="A328">
            <v>103400519</v>
          </cell>
          <cell r="B328" t="str">
            <v>H224668513</v>
          </cell>
          <cell r="C328" t="str">
            <v>應日</v>
          </cell>
          <cell r="D328" t="str">
            <v>孫宛儀</v>
          </cell>
          <cell r="E328">
            <v>841118</v>
          </cell>
          <cell r="F328" t="str">
            <v>女</v>
          </cell>
          <cell r="G328" t="str">
            <v>一般生</v>
          </cell>
        </row>
        <row r="329">
          <cell r="A329">
            <v>103400521</v>
          </cell>
          <cell r="B329" t="str">
            <v>A129678958</v>
          </cell>
          <cell r="C329" t="str">
            <v>應日</v>
          </cell>
          <cell r="D329" t="str">
            <v>林嘉誠</v>
          </cell>
          <cell r="E329">
            <v>841110</v>
          </cell>
          <cell r="F329" t="str">
            <v>男</v>
          </cell>
          <cell r="G329" t="str">
            <v>一般生</v>
          </cell>
        </row>
        <row r="330">
          <cell r="A330">
            <v>103400522</v>
          </cell>
          <cell r="B330" t="str">
            <v>F229331420</v>
          </cell>
          <cell r="C330" t="str">
            <v>應日</v>
          </cell>
          <cell r="D330" t="str">
            <v>曹雅筑</v>
          </cell>
          <cell r="E330">
            <v>850722</v>
          </cell>
          <cell r="F330" t="str">
            <v>女</v>
          </cell>
          <cell r="G330" t="str">
            <v>一般生</v>
          </cell>
        </row>
        <row r="331">
          <cell r="A331">
            <v>103400523</v>
          </cell>
          <cell r="B331" t="str">
            <v>A229879822</v>
          </cell>
          <cell r="C331" t="str">
            <v>應日</v>
          </cell>
          <cell r="D331" t="str">
            <v>李欣嬬</v>
          </cell>
          <cell r="E331">
            <v>850722</v>
          </cell>
          <cell r="F331" t="str">
            <v>女</v>
          </cell>
          <cell r="G331" t="str">
            <v>一般生</v>
          </cell>
        </row>
        <row r="332">
          <cell r="A332">
            <v>103400525</v>
          </cell>
          <cell r="B332" t="str">
            <v>J222752479</v>
          </cell>
          <cell r="C332" t="str">
            <v>應日</v>
          </cell>
          <cell r="D332" t="str">
            <v>黎欣宜</v>
          </cell>
          <cell r="E332">
            <v>850519</v>
          </cell>
          <cell r="F332" t="str">
            <v>女</v>
          </cell>
          <cell r="G332" t="str">
            <v>一般生</v>
          </cell>
        </row>
        <row r="333">
          <cell r="A333">
            <v>103400526</v>
          </cell>
          <cell r="B333" t="str">
            <v>Q224143955</v>
          </cell>
          <cell r="C333" t="str">
            <v>應日</v>
          </cell>
          <cell r="D333" t="str">
            <v>吳慧玉</v>
          </cell>
          <cell r="E333">
            <v>841111</v>
          </cell>
          <cell r="F333" t="str">
            <v>女</v>
          </cell>
          <cell r="G333" t="str">
            <v>一般生</v>
          </cell>
        </row>
        <row r="334">
          <cell r="A334">
            <v>103400527</v>
          </cell>
          <cell r="B334" t="str">
            <v>Q224051970</v>
          </cell>
          <cell r="C334" t="str">
            <v>應日</v>
          </cell>
          <cell r="D334" t="str">
            <v>陳怡玲</v>
          </cell>
          <cell r="E334">
            <v>850615</v>
          </cell>
          <cell r="F334" t="str">
            <v>女</v>
          </cell>
          <cell r="G334" t="str">
            <v>一般生</v>
          </cell>
        </row>
        <row r="335">
          <cell r="A335">
            <v>103400533</v>
          </cell>
          <cell r="B335" t="str">
            <v>U221717724</v>
          </cell>
          <cell r="C335" t="str">
            <v>應日</v>
          </cell>
          <cell r="D335" t="str">
            <v>謝婉儀</v>
          </cell>
          <cell r="E335">
            <v>850314</v>
          </cell>
          <cell r="F335" t="str">
            <v>女</v>
          </cell>
          <cell r="G335" t="str">
            <v>一般生</v>
          </cell>
        </row>
        <row r="336">
          <cell r="A336">
            <v>103400534</v>
          </cell>
          <cell r="B336" t="str">
            <v>N224594165</v>
          </cell>
          <cell r="C336" t="str">
            <v>應日</v>
          </cell>
          <cell r="D336" t="str">
            <v>李侑姿</v>
          </cell>
          <cell r="E336">
            <v>850125</v>
          </cell>
          <cell r="F336" t="str">
            <v>女</v>
          </cell>
          <cell r="G336" t="str">
            <v>一般生</v>
          </cell>
        </row>
        <row r="337">
          <cell r="A337">
            <v>103400536</v>
          </cell>
          <cell r="B337" t="str">
            <v>F228871327</v>
          </cell>
          <cell r="C337" t="str">
            <v>應日</v>
          </cell>
          <cell r="D337" t="str">
            <v>藍昱璟</v>
          </cell>
          <cell r="E337">
            <v>850522</v>
          </cell>
          <cell r="F337" t="str">
            <v>女</v>
          </cell>
          <cell r="G337" t="str">
            <v>一般生</v>
          </cell>
        </row>
        <row r="338">
          <cell r="A338">
            <v>103400537</v>
          </cell>
          <cell r="B338" t="str">
            <v>F128054459</v>
          </cell>
          <cell r="C338" t="str">
            <v>應日</v>
          </cell>
          <cell r="D338" t="str">
            <v>王仕詠</v>
          </cell>
          <cell r="E338">
            <v>791027</v>
          </cell>
          <cell r="F338" t="str">
            <v>男</v>
          </cell>
          <cell r="G338" t="str">
            <v>一般生</v>
          </cell>
        </row>
        <row r="339">
          <cell r="A339">
            <v>103400542</v>
          </cell>
          <cell r="B339" t="str">
            <v>J222814929</v>
          </cell>
          <cell r="C339" t="str">
            <v>應日</v>
          </cell>
          <cell r="D339" t="str">
            <v>謝宜臻</v>
          </cell>
          <cell r="E339">
            <v>841219</v>
          </cell>
          <cell r="F339" t="str">
            <v>女</v>
          </cell>
          <cell r="G339" t="str">
            <v>一般生</v>
          </cell>
        </row>
        <row r="340">
          <cell r="A340">
            <v>103400543</v>
          </cell>
          <cell r="B340" t="str">
            <v>S224347026</v>
          </cell>
          <cell r="C340" t="str">
            <v>應日</v>
          </cell>
          <cell r="D340" t="str">
            <v>毛宥榆</v>
          </cell>
          <cell r="E340">
            <v>841201</v>
          </cell>
          <cell r="F340" t="str">
            <v>女</v>
          </cell>
          <cell r="G340" t="str">
            <v>一般生</v>
          </cell>
        </row>
        <row r="341">
          <cell r="A341">
            <v>103400544</v>
          </cell>
          <cell r="B341" t="str">
            <v>K04005886</v>
          </cell>
          <cell r="C341" t="str">
            <v>應日</v>
          </cell>
          <cell r="D341" t="str">
            <v>劉晞雯</v>
          </cell>
          <cell r="E341">
            <v>800824</v>
          </cell>
          <cell r="F341" t="str">
            <v>女</v>
          </cell>
          <cell r="G341" t="str">
            <v>一般生</v>
          </cell>
        </row>
        <row r="342">
          <cell r="A342">
            <v>103400545</v>
          </cell>
          <cell r="B342" t="str">
            <v>XB00068047</v>
          </cell>
          <cell r="C342" t="str">
            <v>應日</v>
          </cell>
          <cell r="D342" t="str">
            <v>趙泳茵</v>
          </cell>
          <cell r="E342">
            <v>810807</v>
          </cell>
          <cell r="F342" t="str">
            <v>女</v>
          </cell>
          <cell r="G342" t="str">
            <v>外籍生</v>
          </cell>
        </row>
        <row r="343">
          <cell r="A343">
            <v>103400546</v>
          </cell>
          <cell r="B343" t="str">
            <v>K122645209</v>
          </cell>
          <cell r="C343" t="str">
            <v>應日</v>
          </cell>
          <cell r="D343" t="str">
            <v>劉振凱</v>
          </cell>
          <cell r="E343">
            <v>820416</v>
          </cell>
          <cell r="F343" t="str">
            <v>男</v>
          </cell>
          <cell r="G343" t="str">
            <v>一般生</v>
          </cell>
        </row>
        <row r="344">
          <cell r="A344">
            <v>103400547</v>
          </cell>
          <cell r="B344" t="str">
            <v>K222699807</v>
          </cell>
          <cell r="C344" t="str">
            <v>應日</v>
          </cell>
          <cell r="D344" t="str">
            <v>林逸</v>
          </cell>
          <cell r="E344">
            <v>830208</v>
          </cell>
          <cell r="F344" t="str">
            <v>女</v>
          </cell>
          <cell r="G344" t="str">
            <v>一般生</v>
          </cell>
        </row>
        <row r="345">
          <cell r="A345">
            <v>103400548</v>
          </cell>
          <cell r="B345" t="str">
            <v>K122830511</v>
          </cell>
          <cell r="C345" t="str">
            <v>應日</v>
          </cell>
          <cell r="D345" t="str">
            <v>李柏賢</v>
          </cell>
          <cell r="E345">
            <v>841217</v>
          </cell>
          <cell r="F345" t="str">
            <v>男</v>
          </cell>
          <cell r="G345" t="str">
            <v>一般生</v>
          </cell>
        </row>
        <row r="346">
          <cell r="A346">
            <v>103400549</v>
          </cell>
          <cell r="B346" t="str">
            <v>K222760945</v>
          </cell>
          <cell r="C346" t="str">
            <v>應日</v>
          </cell>
          <cell r="D346" t="str">
            <v>康秦語</v>
          </cell>
          <cell r="E346">
            <v>850218</v>
          </cell>
          <cell r="F346" t="str">
            <v>女</v>
          </cell>
          <cell r="G346" t="str">
            <v>一般生</v>
          </cell>
        </row>
        <row r="347">
          <cell r="A347">
            <v>103400550</v>
          </cell>
          <cell r="B347" t="str">
            <v>F128902487</v>
          </cell>
          <cell r="C347" t="str">
            <v>應日</v>
          </cell>
          <cell r="D347" t="str">
            <v>單煒傑</v>
          </cell>
          <cell r="E347">
            <v>850110</v>
          </cell>
          <cell r="F347" t="str">
            <v>男</v>
          </cell>
          <cell r="G347" t="str">
            <v>一般生</v>
          </cell>
        </row>
        <row r="348">
          <cell r="A348">
            <v>103400553</v>
          </cell>
          <cell r="B348" t="str">
            <v>A229029608</v>
          </cell>
          <cell r="C348" t="str">
            <v>應日</v>
          </cell>
          <cell r="D348" t="str">
            <v>季嘉慈</v>
          </cell>
          <cell r="E348">
            <v>840607</v>
          </cell>
          <cell r="F348" t="str">
            <v>女</v>
          </cell>
          <cell r="G348" t="str">
            <v>一般生</v>
          </cell>
        </row>
        <row r="349">
          <cell r="A349">
            <v>103400555</v>
          </cell>
          <cell r="B349" t="str">
            <v>B122285385</v>
          </cell>
          <cell r="C349" t="str">
            <v>應日</v>
          </cell>
          <cell r="D349" t="str">
            <v>賴柏宗</v>
          </cell>
          <cell r="E349">
            <v>850505</v>
          </cell>
          <cell r="F349" t="str">
            <v>男</v>
          </cell>
          <cell r="G349" t="str">
            <v>一般生</v>
          </cell>
        </row>
        <row r="350">
          <cell r="A350">
            <v>103400556</v>
          </cell>
          <cell r="B350" t="str">
            <v>B222273387</v>
          </cell>
          <cell r="C350" t="str">
            <v>應日</v>
          </cell>
          <cell r="D350" t="str">
            <v>劉荷群</v>
          </cell>
          <cell r="E350">
            <v>790919</v>
          </cell>
          <cell r="F350" t="str">
            <v>女</v>
          </cell>
          <cell r="G350" t="str">
            <v>一般生</v>
          </cell>
        </row>
        <row r="351">
          <cell r="A351">
            <v>103400601</v>
          </cell>
          <cell r="B351" t="str">
            <v>A229708140</v>
          </cell>
          <cell r="C351" t="str">
            <v>應日</v>
          </cell>
          <cell r="D351" t="str">
            <v>林旻柔</v>
          </cell>
          <cell r="E351">
            <v>850706</v>
          </cell>
          <cell r="F351" t="str">
            <v>女</v>
          </cell>
          <cell r="G351" t="str">
            <v>一般生</v>
          </cell>
        </row>
        <row r="352">
          <cell r="A352">
            <v>103400602</v>
          </cell>
          <cell r="B352" t="str">
            <v>H124921255</v>
          </cell>
          <cell r="C352" t="str">
            <v>應日</v>
          </cell>
          <cell r="D352" t="str">
            <v>周國鉦</v>
          </cell>
          <cell r="E352">
            <v>841102</v>
          </cell>
          <cell r="F352" t="str">
            <v>男</v>
          </cell>
          <cell r="G352" t="str">
            <v>一般生</v>
          </cell>
        </row>
        <row r="353">
          <cell r="A353">
            <v>103400604</v>
          </cell>
          <cell r="B353" t="str">
            <v>C121499911</v>
          </cell>
          <cell r="C353" t="str">
            <v>應日</v>
          </cell>
          <cell r="D353" t="str">
            <v>劉峻宇</v>
          </cell>
          <cell r="E353">
            <v>840904</v>
          </cell>
          <cell r="F353" t="str">
            <v>男</v>
          </cell>
          <cell r="G353" t="str">
            <v>一般生</v>
          </cell>
        </row>
        <row r="354">
          <cell r="A354">
            <v>103400605</v>
          </cell>
          <cell r="B354" t="str">
            <v>C221533858</v>
          </cell>
          <cell r="C354" t="str">
            <v>應日</v>
          </cell>
          <cell r="D354" t="str">
            <v>許築媛</v>
          </cell>
          <cell r="E354">
            <v>850904</v>
          </cell>
          <cell r="F354" t="str">
            <v>女</v>
          </cell>
          <cell r="G354" t="str">
            <v>一般生</v>
          </cell>
        </row>
        <row r="355">
          <cell r="A355">
            <v>103400606</v>
          </cell>
          <cell r="B355" t="str">
            <v>C221353547</v>
          </cell>
          <cell r="C355" t="str">
            <v>應日</v>
          </cell>
          <cell r="D355" t="str">
            <v>蔡含</v>
          </cell>
          <cell r="E355">
            <v>850901</v>
          </cell>
          <cell r="F355" t="str">
            <v>女</v>
          </cell>
          <cell r="G355" t="str">
            <v>一般生</v>
          </cell>
        </row>
        <row r="356">
          <cell r="A356">
            <v>103400607</v>
          </cell>
          <cell r="B356" t="str">
            <v>Q224030748</v>
          </cell>
          <cell r="C356" t="str">
            <v>應日</v>
          </cell>
          <cell r="D356" t="str">
            <v>林亦萱</v>
          </cell>
          <cell r="E356">
            <v>850201</v>
          </cell>
          <cell r="F356" t="str">
            <v>女</v>
          </cell>
          <cell r="G356" t="str">
            <v>一般生</v>
          </cell>
        </row>
        <row r="357">
          <cell r="A357">
            <v>103400609</v>
          </cell>
          <cell r="B357" t="str">
            <v>F228652528</v>
          </cell>
          <cell r="C357" t="str">
            <v>應日</v>
          </cell>
          <cell r="D357" t="str">
            <v>林芷筠</v>
          </cell>
          <cell r="E357">
            <v>840624</v>
          </cell>
          <cell r="F357" t="str">
            <v>女</v>
          </cell>
          <cell r="G357" t="str">
            <v>一般生</v>
          </cell>
        </row>
        <row r="358">
          <cell r="A358">
            <v>103400610</v>
          </cell>
          <cell r="B358" t="str">
            <v>C221527038</v>
          </cell>
          <cell r="C358" t="str">
            <v>應日</v>
          </cell>
          <cell r="D358" t="str">
            <v>康雅絜</v>
          </cell>
          <cell r="E358">
            <v>850411</v>
          </cell>
          <cell r="F358" t="str">
            <v>女</v>
          </cell>
          <cell r="G358" t="str">
            <v>一般生</v>
          </cell>
        </row>
        <row r="359">
          <cell r="A359">
            <v>103400611</v>
          </cell>
          <cell r="B359" t="str">
            <v>C221474318</v>
          </cell>
          <cell r="C359" t="str">
            <v>應日</v>
          </cell>
          <cell r="D359" t="str">
            <v>曹麗婷</v>
          </cell>
          <cell r="E359">
            <v>850109</v>
          </cell>
          <cell r="F359" t="str">
            <v>女</v>
          </cell>
          <cell r="G359" t="str">
            <v>一般生</v>
          </cell>
        </row>
        <row r="360">
          <cell r="A360">
            <v>103400612</v>
          </cell>
          <cell r="B360" t="str">
            <v>C221524073</v>
          </cell>
          <cell r="C360" t="str">
            <v>應日</v>
          </cell>
          <cell r="D360" t="str">
            <v>陳薏文</v>
          </cell>
          <cell r="E360">
            <v>850312</v>
          </cell>
          <cell r="F360" t="str">
            <v>女</v>
          </cell>
          <cell r="G360" t="str">
            <v>一般生</v>
          </cell>
        </row>
        <row r="361">
          <cell r="A361">
            <v>103400613</v>
          </cell>
          <cell r="B361" t="str">
            <v>C221516179</v>
          </cell>
          <cell r="C361" t="str">
            <v>應日</v>
          </cell>
          <cell r="D361" t="str">
            <v>曾宇婕</v>
          </cell>
          <cell r="E361">
            <v>841120</v>
          </cell>
          <cell r="F361" t="str">
            <v>女</v>
          </cell>
          <cell r="G361" t="str">
            <v>一般生</v>
          </cell>
        </row>
        <row r="362">
          <cell r="A362">
            <v>103400616</v>
          </cell>
          <cell r="B362" t="str">
            <v>F229152429</v>
          </cell>
          <cell r="C362" t="str">
            <v>應日</v>
          </cell>
          <cell r="D362" t="str">
            <v>劉怡君</v>
          </cell>
          <cell r="E362">
            <v>850712</v>
          </cell>
          <cell r="F362" t="str">
            <v>女</v>
          </cell>
          <cell r="G362" t="str">
            <v>一般生</v>
          </cell>
        </row>
        <row r="363">
          <cell r="A363">
            <v>103400617</v>
          </cell>
          <cell r="B363" t="str">
            <v>B122843903</v>
          </cell>
          <cell r="C363" t="str">
            <v>應日</v>
          </cell>
          <cell r="D363" t="str">
            <v>家宇</v>
          </cell>
          <cell r="E363">
            <v>850512</v>
          </cell>
          <cell r="F363" t="str">
            <v>男</v>
          </cell>
          <cell r="G363" t="str">
            <v>一般生</v>
          </cell>
        </row>
        <row r="364">
          <cell r="A364">
            <v>103400618</v>
          </cell>
          <cell r="B364" t="str">
            <v>L125163955</v>
          </cell>
          <cell r="C364" t="str">
            <v>應日</v>
          </cell>
          <cell r="D364" t="str">
            <v>李昱賢</v>
          </cell>
          <cell r="E364">
            <v>850727</v>
          </cell>
          <cell r="F364" t="str">
            <v>男</v>
          </cell>
          <cell r="G364" t="str">
            <v>一般生</v>
          </cell>
        </row>
        <row r="365">
          <cell r="A365">
            <v>103400620</v>
          </cell>
          <cell r="B365" t="str">
            <v>O100444631</v>
          </cell>
          <cell r="C365" t="str">
            <v>應日</v>
          </cell>
          <cell r="D365" t="str">
            <v>宋御瑄</v>
          </cell>
          <cell r="E365">
            <v>850505</v>
          </cell>
          <cell r="F365" t="str">
            <v>男</v>
          </cell>
          <cell r="G365" t="str">
            <v>一般生</v>
          </cell>
        </row>
        <row r="366">
          <cell r="A366">
            <v>103400621</v>
          </cell>
          <cell r="B366" t="str">
            <v>L125156192</v>
          </cell>
          <cell r="C366" t="str">
            <v>應日</v>
          </cell>
          <cell r="D366" t="str">
            <v>賴冠宏</v>
          </cell>
          <cell r="E366">
            <v>850131</v>
          </cell>
          <cell r="F366" t="str">
            <v>男</v>
          </cell>
          <cell r="G366" t="str">
            <v>一般生</v>
          </cell>
        </row>
        <row r="367">
          <cell r="A367">
            <v>103400622</v>
          </cell>
          <cell r="B367" t="str">
            <v>P224129178</v>
          </cell>
          <cell r="C367" t="str">
            <v>應日</v>
          </cell>
          <cell r="D367" t="str">
            <v>蔡乃真</v>
          </cell>
          <cell r="E367">
            <v>850313</v>
          </cell>
          <cell r="F367" t="str">
            <v>女</v>
          </cell>
          <cell r="G367" t="str">
            <v>一般生</v>
          </cell>
        </row>
        <row r="368">
          <cell r="A368">
            <v>103400623</v>
          </cell>
          <cell r="B368" t="str">
            <v>P223903796</v>
          </cell>
          <cell r="C368" t="str">
            <v>應日</v>
          </cell>
          <cell r="D368" t="str">
            <v>林采妮</v>
          </cell>
          <cell r="E368">
            <v>841004</v>
          </cell>
          <cell r="F368" t="str">
            <v>女</v>
          </cell>
          <cell r="G368" t="str">
            <v>一般生</v>
          </cell>
        </row>
        <row r="369">
          <cell r="A369">
            <v>103400624</v>
          </cell>
          <cell r="B369" t="str">
            <v>H224061050</v>
          </cell>
          <cell r="C369" t="str">
            <v>應日</v>
          </cell>
          <cell r="D369" t="str">
            <v>范姜玉琳</v>
          </cell>
          <cell r="E369">
            <v>850708</v>
          </cell>
          <cell r="F369" t="str">
            <v>女</v>
          </cell>
          <cell r="G369" t="str">
            <v>一般生</v>
          </cell>
        </row>
        <row r="370">
          <cell r="A370">
            <v>103400625</v>
          </cell>
          <cell r="B370" t="str">
            <v>F128633414</v>
          </cell>
          <cell r="C370" t="str">
            <v>應日</v>
          </cell>
          <cell r="D370" t="str">
            <v>陳凱磬</v>
          </cell>
          <cell r="E370">
            <v>840223</v>
          </cell>
          <cell r="F370" t="str">
            <v>男</v>
          </cell>
          <cell r="G370" t="str">
            <v>一般生</v>
          </cell>
        </row>
        <row r="371">
          <cell r="A371">
            <v>103400626</v>
          </cell>
          <cell r="B371" t="str">
            <v>K122803247</v>
          </cell>
          <cell r="C371" t="str">
            <v>應日</v>
          </cell>
          <cell r="D371" t="str">
            <v>李學洋</v>
          </cell>
          <cell r="E371">
            <v>840505</v>
          </cell>
          <cell r="F371" t="str">
            <v>男</v>
          </cell>
          <cell r="G371" t="str">
            <v>一般生</v>
          </cell>
        </row>
        <row r="372">
          <cell r="A372">
            <v>103400628</v>
          </cell>
          <cell r="B372" t="str">
            <v>G222183749</v>
          </cell>
          <cell r="C372" t="str">
            <v>應日</v>
          </cell>
          <cell r="D372" t="str">
            <v>張馥榕</v>
          </cell>
          <cell r="E372">
            <v>850313</v>
          </cell>
          <cell r="F372" t="str">
            <v>女</v>
          </cell>
          <cell r="G372" t="str">
            <v>一般生</v>
          </cell>
        </row>
        <row r="373">
          <cell r="A373">
            <v>103400629</v>
          </cell>
          <cell r="B373" t="str">
            <v>X220564444</v>
          </cell>
          <cell r="C373" t="str">
            <v>應日</v>
          </cell>
          <cell r="D373" t="str">
            <v>呂映慈</v>
          </cell>
          <cell r="E373">
            <v>841004</v>
          </cell>
          <cell r="F373" t="str">
            <v>女</v>
          </cell>
          <cell r="G373" t="str">
            <v>一般生</v>
          </cell>
        </row>
        <row r="374">
          <cell r="A374">
            <v>103400631</v>
          </cell>
          <cell r="B374" t="str">
            <v>A127916795</v>
          </cell>
          <cell r="C374" t="str">
            <v>應日</v>
          </cell>
          <cell r="D374" t="str">
            <v>蘇韋嘉</v>
          </cell>
          <cell r="E374">
            <v>841129</v>
          </cell>
          <cell r="F374" t="str">
            <v>男</v>
          </cell>
          <cell r="G374" t="str">
            <v>一般生</v>
          </cell>
        </row>
        <row r="375">
          <cell r="A375">
            <v>103400637</v>
          </cell>
          <cell r="B375" t="str">
            <v>L123919299</v>
          </cell>
          <cell r="C375" t="str">
            <v>應日</v>
          </cell>
          <cell r="D375" t="str">
            <v>楊宗盛</v>
          </cell>
          <cell r="E375">
            <v>841031</v>
          </cell>
          <cell r="F375" t="str">
            <v>男</v>
          </cell>
          <cell r="G375" t="str">
            <v>一般生</v>
          </cell>
        </row>
        <row r="376">
          <cell r="A376">
            <v>103400641</v>
          </cell>
          <cell r="B376" t="str">
            <v>I200389814</v>
          </cell>
          <cell r="C376" t="str">
            <v>應日</v>
          </cell>
          <cell r="D376" t="str">
            <v>方柔勻</v>
          </cell>
          <cell r="E376">
            <v>841002</v>
          </cell>
          <cell r="F376" t="str">
            <v>女</v>
          </cell>
          <cell r="G376" t="str">
            <v>一般生</v>
          </cell>
        </row>
        <row r="377">
          <cell r="A377">
            <v>103400645</v>
          </cell>
          <cell r="B377" t="str">
            <v>H224688604</v>
          </cell>
          <cell r="C377" t="str">
            <v>應日</v>
          </cell>
          <cell r="D377" t="str">
            <v>郭宇君</v>
          </cell>
          <cell r="E377">
            <v>840528</v>
          </cell>
          <cell r="F377" t="str">
            <v>女</v>
          </cell>
          <cell r="G377" t="str">
            <v>一般生</v>
          </cell>
        </row>
        <row r="378">
          <cell r="A378">
            <v>103400701</v>
          </cell>
          <cell r="B378" t="str">
            <v>A229035599</v>
          </cell>
          <cell r="C378" t="str">
            <v>幼保</v>
          </cell>
          <cell r="D378" t="str">
            <v>黃慧文</v>
          </cell>
          <cell r="E378">
            <v>840924</v>
          </cell>
          <cell r="F378" t="str">
            <v>女</v>
          </cell>
          <cell r="G378" t="str">
            <v>一般生</v>
          </cell>
        </row>
        <row r="379">
          <cell r="A379">
            <v>103400702</v>
          </cell>
          <cell r="B379" t="str">
            <v>W200408330</v>
          </cell>
          <cell r="C379" t="str">
            <v>幼保</v>
          </cell>
          <cell r="D379" t="str">
            <v>董雅琪</v>
          </cell>
          <cell r="E379">
            <v>841120</v>
          </cell>
          <cell r="F379" t="str">
            <v>女</v>
          </cell>
          <cell r="G379" t="str">
            <v>一般生</v>
          </cell>
        </row>
        <row r="380">
          <cell r="A380">
            <v>103400703</v>
          </cell>
          <cell r="B380" t="str">
            <v>A229544360</v>
          </cell>
          <cell r="C380" t="str">
            <v>幼保</v>
          </cell>
          <cell r="D380" t="str">
            <v>駱筠</v>
          </cell>
          <cell r="E380">
            <v>841007</v>
          </cell>
          <cell r="F380" t="str">
            <v>女</v>
          </cell>
          <cell r="G380" t="str">
            <v>一般生</v>
          </cell>
        </row>
        <row r="381">
          <cell r="A381">
            <v>103400704</v>
          </cell>
          <cell r="B381" t="str">
            <v>H224802337</v>
          </cell>
          <cell r="C381" t="str">
            <v>幼保</v>
          </cell>
          <cell r="D381" t="str">
            <v>文開杏</v>
          </cell>
          <cell r="E381">
            <v>850131</v>
          </cell>
          <cell r="F381" t="str">
            <v>女</v>
          </cell>
          <cell r="G381" t="str">
            <v>一般生</v>
          </cell>
        </row>
        <row r="382">
          <cell r="A382">
            <v>103400706</v>
          </cell>
          <cell r="B382" t="str">
            <v>H224487661</v>
          </cell>
          <cell r="C382" t="str">
            <v>幼保</v>
          </cell>
          <cell r="D382" t="str">
            <v>鄒雨璇</v>
          </cell>
          <cell r="E382">
            <v>850609</v>
          </cell>
          <cell r="F382" t="str">
            <v>女</v>
          </cell>
          <cell r="G382" t="str">
            <v>一般生</v>
          </cell>
        </row>
        <row r="383">
          <cell r="A383">
            <v>103400707</v>
          </cell>
          <cell r="B383" t="str">
            <v>K222810217</v>
          </cell>
          <cell r="C383" t="str">
            <v>幼保</v>
          </cell>
          <cell r="D383" t="str">
            <v>徐雨嫻</v>
          </cell>
          <cell r="E383">
            <v>850521</v>
          </cell>
          <cell r="F383" t="str">
            <v>女</v>
          </cell>
          <cell r="G383" t="str">
            <v>一般生</v>
          </cell>
        </row>
        <row r="384">
          <cell r="A384">
            <v>103400708</v>
          </cell>
          <cell r="B384" t="str">
            <v>L224957222</v>
          </cell>
          <cell r="C384" t="str">
            <v>幼保</v>
          </cell>
          <cell r="D384" t="str">
            <v>劉俞旻</v>
          </cell>
          <cell r="E384">
            <v>851009</v>
          </cell>
          <cell r="F384" t="str">
            <v>女</v>
          </cell>
          <cell r="G384" t="str">
            <v>一般生</v>
          </cell>
        </row>
        <row r="385">
          <cell r="A385">
            <v>103400709</v>
          </cell>
          <cell r="B385" t="str">
            <v>F228492068</v>
          </cell>
          <cell r="C385" t="str">
            <v>幼保</v>
          </cell>
          <cell r="D385" t="str">
            <v>蔡蕓憶</v>
          </cell>
          <cell r="E385">
            <v>840913</v>
          </cell>
          <cell r="F385" t="str">
            <v>女</v>
          </cell>
          <cell r="G385" t="str">
            <v>一般生</v>
          </cell>
        </row>
        <row r="386">
          <cell r="A386">
            <v>103400710</v>
          </cell>
          <cell r="B386" t="str">
            <v>W200409060</v>
          </cell>
          <cell r="C386" t="str">
            <v>幼保</v>
          </cell>
          <cell r="D386" t="str">
            <v>連云茜</v>
          </cell>
          <cell r="E386">
            <v>850730</v>
          </cell>
          <cell r="F386" t="str">
            <v>女</v>
          </cell>
          <cell r="G386" t="str">
            <v>一般生</v>
          </cell>
        </row>
        <row r="387">
          <cell r="A387" t="str">
            <v>F229151673</v>
          </cell>
          <cell r="B387" t="str">
            <v>F229151673</v>
          </cell>
          <cell r="C387" t="str">
            <v>幼保</v>
          </cell>
          <cell r="D387" t="str">
            <v>王宥鈞</v>
          </cell>
          <cell r="E387">
            <v>850630</v>
          </cell>
          <cell r="F387" t="str">
            <v>女</v>
          </cell>
          <cell r="G387" t="str">
            <v>一般生</v>
          </cell>
        </row>
        <row r="388">
          <cell r="A388">
            <v>103400713</v>
          </cell>
          <cell r="B388" t="str">
            <v>A227463460</v>
          </cell>
          <cell r="C388" t="str">
            <v>幼保</v>
          </cell>
          <cell r="D388" t="str">
            <v>李冠霖</v>
          </cell>
          <cell r="E388">
            <v>840923</v>
          </cell>
          <cell r="F388" t="str">
            <v>女</v>
          </cell>
          <cell r="G388" t="str">
            <v>一般生</v>
          </cell>
        </row>
        <row r="389">
          <cell r="A389">
            <v>103400715</v>
          </cell>
          <cell r="B389" t="str">
            <v>F228290242</v>
          </cell>
          <cell r="C389" t="str">
            <v>幼保</v>
          </cell>
          <cell r="D389" t="str">
            <v>高鈺婷</v>
          </cell>
          <cell r="E389">
            <v>850417</v>
          </cell>
          <cell r="F389" t="str">
            <v>女</v>
          </cell>
          <cell r="G389" t="str">
            <v>一般生</v>
          </cell>
        </row>
        <row r="390">
          <cell r="A390">
            <v>103400717</v>
          </cell>
          <cell r="B390" t="str">
            <v>F228864555</v>
          </cell>
          <cell r="C390" t="str">
            <v>幼保</v>
          </cell>
          <cell r="D390" t="str">
            <v>葉欣雅</v>
          </cell>
          <cell r="E390">
            <v>850606</v>
          </cell>
          <cell r="F390" t="str">
            <v>女</v>
          </cell>
          <cell r="G390" t="str">
            <v>一般生</v>
          </cell>
        </row>
        <row r="391">
          <cell r="A391">
            <v>103400718</v>
          </cell>
          <cell r="B391" t="str">
            <v>F228984776</v>
          </cell>
          <cell r="C391" t="str">
            <v>幼保</v>
          </cell>
          <cell r="D391" t="str">
            <v>廖美慧</v>
          </cell>
          <cell r="E391">
            <v>850122</v>
          </cell>
          <cell r="F391" t="str">
            <v>女</v>
          </cell>
          <cell r="G391" t="str">
            <v>一般生</v>
          </cell>
        </row>
        <row r="392">
          <cell r="A392">
            <v>103400720</v>
          </cell>
          <cell r="B392" t="str">
            <v>H224061658</v>
          </cell>
          <cell r="C392" t="str">
            <v>幼保</v>
          </cell>
          <cell r="D392" t="str">
            <v>劉玉婷</v>
          </cell>
          <cell r="E392">
            <v>850817</v>
          </cell>
          <cell r="F392" t="str">
            <v>女</v>
          </cell>
          <cell r="G392" t="str">
            <v>一般生</v>
          </cell>
        </row>
        <row r="393">
          <cell r="A393">
            <v>103400721</v>
          </cell>
          <cell r="B393" t="str">
            <v>A226887993</v>
          </cell>
          <cell r="C393" t="str">
            <v>幼保</v>
          </cell>
          <cell r="D393" t="str">
            <v>林佩璇</v>
          </cell>
          <cell r="E393">
            <v>850730</v>
          </cell>
          <cell r="F393" t="str">
            <v>女</v>
          </cell>
          <cell r="G393" t="str">
            <v>一般生</v>
          </cell>
        </row>
        <row r="394">
          <cell r="A394">
            <v>103400722</v>
          </cell>
          <cell r="B394" t="str">
            <v>A226879008</v>
          </cell>
          <cell r="C394" t="str">
            <v>幼保</v>
          </cell>
          <cell r="D394" t="str">
            <v>黃茵</v>
          </cell>
          <cell r="E394">
            <v>840917</v>
          </cell>
          <cell r="F394" t="str">
            <v>女</v>
          </cell>
          <cell r="G394" t="str">
            <v>一般生</v>
          </cell>
        </row>
        <row r="395">
          <cell r="A395">
            <v>103400723</v>
          </cell>
          <cell r="B395" t="str">
            <v>F228981604</v>
          </cell>
          <cell r="C395" t="str">
            <v>幼保</v>
          </cell>
          <cell r="D395" t="str">
            <v>張姵瑄</v>
          </cell>
          <cell r="E395">
            <v>850210</v>
          </cell>
          <cell r="F395" t="str">
            <v>女</v>
          </cell>
          <cell r="G395" t="str">
            <v>一般生</v>
          </cell>
        </row>
        <row r="396">
          <cell r="A396">
            <v>103400724</v>
          </cell>
          <cell r="B396" t="str">
            <v>Q224083383</v>
          </cell>
          <cell r="C396" t="str">
            <v>幼保</v>
          </cell>
          <cell r="D396" t="str">
            <v>吳幸蓉</v>
          </cell>
          <cell r="E396">
            <v>850314</v>
          </cell>
          <cell r="F396" t="str">
            <v>女</v>
          </cell>
          <cell r="G396" t="str">
            <v>一般生</v>
          </cell>
        </row>
        <row r="397">
          <cell r="A397">
            <v>103400725</v>
          </cell>
          <cell r="B397" t="str">
            <v>A228643677</v>
          </cell>
          <cell r="C397" t="str">
            <v>幼保</v>
          </cell>
          <cell r="D397" t="str">
            <v>鄭念明</v>
          </cell>
          <cell r="E397">
            <v>841007</v>
          </cell>
          <cell r="F397" t="str">
            <v>女</v>
          </cell>
          <cell r="G397" t="str">
            <v>一般生</v>
          </cell>
        </row>
        <row r="398">
          <cell r="A398">
            <v>103400728</v>
          </cell>
          <cell r="B398" t="str">
            <v>A229549016</v>
          </cell>
          <cell r="C398" t="str">
            <v>幼保</v>
          </cell>
          <cell r="D398" t="str">
            <v>陳鈺晴</v>
          </cell>
          <cell r="E398">
            <v>841216</v>
          </cell>
          <cell r="F398" t="str">
            <v>女</v>
          </cell>
          <cell r="G398" t="str">
            <v>一般生</v>
          </cell>
        </row>
        <row r="399">
          <cell r="A399">
            <v>103400729</v>
          </cell>
          <cell r="B399" t="str">
            <v>F228924547</v>
          </cell>
          <cell r="C399" t="str">
            <v>幼保</v>
          </cell>
          <cell r="D399" t="str">
            <v>林佳心</v>
          </cell>
          <cell r="E399">
            <v>850616</v>
          </cell>
          <cell r="F399" t="str">
            <v>女</v>
          </cell>
          <cell r="G399" t="str">
            <v>一般生</v>
          </cell>
        </row>
        <row r="400">
          <cell r="A400">
            <v>103400730</v>
          </cell>
          <cell r="B400" t="str">
            <v>F229005354</v>
          </cell>
          <cell r="C400" t="str">
            <v>幼保</v>
          </cell>
          <cell r="D400" t="str">
            <v>黃秀婷</v>
          </cell>
          <cell r="E400">
            <v>850501</v>
          </cell>
          <cell r="F400" t="str">
            <v>女</v>
          </cell>
          <cell r="G400" t="str">
            <v>一般生</v>
          </cell>
        </row>
        <row r="401">
          <cell r="A401">
            <v>103400731</v>
          </cell>
          <cell r="B401" t="str">
            <v>F228884799</v>
          </cell>
          <cell r="C401" t="str">
            <v>幼保</v>
          </cell>
          <cell r="D401" t="str">
            <v>林霈汝</v>
          </cell>
          <cell r="E401">
            <v>850728</v>
          </cell>
          <cell r="F401" t="str">
            <v>女</v>
          </cell>
          <cell r="G401" t="str">
            <v>一般生</v>
          </cell>
        </row>
        <row r="402">
          <cell r="A402">
            <v>103400732</v>
          </cell>
          <cell r="B402" t="str">
            <v>F229109204</v>
          </cell>
          <cell r="C402" t="str">
            <v>幼保</v>
          </cell>
          <cell r="D402" t="str">
            <v>林盈秀</v>
          </cell>
          <cell r="E402">
            <v>850221</v>
          </cell>
          <cell r="F402" t="str">
            <v>女</v>
          </cell>
          <cell r="G402" t="str">
            <v>一般生</v>
          </cell>
        </row>
        <row r="403">
          <cell r="A403">
            <v>103400734</v>
          </cell>
          <cell r="B403" t="str">
            <v>G222184559</v>
          </cell>
          <cell r="C403" t="str">
            <v>幼保</v>
          </cell>
          <cell r="D403" t="str">
            <v>李瑜秦</v>
          </cell>
          <cell r="E403">
            <v>850703</v>
          </cell>
          <cell r="F403" t="str">
            <v>女</v>
          </cell>
          <cell r="G403" t="str">
            <v>一般生</v>
          </cell>
        </row>
        <row r="404">
          <cell r="A404">
            <v>103400736</v>
          </cell>
          <cell r="B404" t="str">
            <v>F228928241</v>
          </cell>
          <cell r="C404" t="str">
            <v>幼保</v>
          </cell>
          <cell r="D404" t="str">
            <v>吳宜庭</v>
          </cell>
          <cell r="E404">
            <v>841206</v>
          </cell>
          <cell r="F404" t="str">
            <v>女</v>
          </cell>
          <cell r="G404" t="str">
            <v>一般生</v>
          </cell>
        </row>
        <row r="405">
          <cell r="A405">
            <v>103400739</v>
          </cell>
          <cell r="B405" t="str">
            <v>A229707223</v>
          </cell>
          <cell r="C405" t="str">
            <v>幼保</v>
          </cell>
          <cell r="D405" t="str">
            <v>廖楠芳</v>
          </cell>
          <cell r="E405">
            <v>850618</v>
          </cell>
          <cell r="F405" t="str">
            <v>女</v>
          </cell>
          <cell r="G405" t="str">
            <v>一般生</v>
          </cell>
        </row>
        <row r="406">
          <cell r="A406">
            <v>103400741</v>
          </cell>
          <cell r="B406" t="str">
            <v>K222853114</v>
          </cell>
          <cell r="C406" t="str">
            <v>幼保</v>
          </cell>
          <cell r="D406" t="str">
            <v>根羽軒</v>
          </cell>
          <cell r="E406">
            <v>850824</v>
          </cell>
          <cell r="F406" t="str">
            <v>女</v>
          </cell>
          <cell r="G406" t="str">
            <v>一般生</v>
          </cell>
        </row>
        <row r="407">
          <cell r="A407">
            <v>103400742</v>
          </cell>
          <cell r="B407" t="str">
            <v>H224061701</v>
          </cell>
          <cell r="C407" t="str">
            <v>幼保</v>
          </cell>
          <cell r="D407" t="str">
            <v>葉佩軒</v>
          </cell>
          <cell r="E407">
            <v>850823</v>
          </cell>
          <cell r="F407" t="str">
            <v>女</v>
          </cell>
          <cell r="G407" t="str">
            <v>一般生</v>
          </cell>
        </row>
        <row r="408">
          <cell r="A408">
            <v>103400747</v>
          </cell>
          <cell r="B408" t="str">
            <v>K222847278</v>
          </cell>
          <cell r="C408" t="str">
            <v>幼保</v>
          </cell>
          <cell r="D408" t="str">
            <v>林恕瑜</v>
          </cell>
          <cell r="E408">
            <v>850807</v>
          </cell>
          <cell r="F408" t="str">
            <v>女</v>
          </cell>
          <cell r="G408" t="str">
            <v>一般生</v>
          </cell>
        </row>
        <row r="409">
          <cell r="A409">
            <v>103400748</v>
          </cell>
          <cell r="B409" t="str">
            <v>K222640528</v>
          </cell>
          <cell r="C409" t="str">
            <v>幼保</v>
          </cell>
          <cell r="D409" t="str">
            <v>陳菲菲</v>
          </cell>
          <cell r="E409">
            <v>831017</v>
          </cell>
          <cell r="F409" t="str">
            <v>女</v>
          </cell>
          <cell r="G409" t="str">
            <v>一般生</v>
          </cell>
        </row>
        <row r="410">
          <cell r="A410">
            <v>103400750</v>
          </cell>
          <cell r="B410" t="str">
            <v>H224875581</v>
          </cell>
          <cell r="C410" t="str">
            <v>幼保</v>
          </cell>
          <cell r="D410" t="str">
            <v>鍾念庭</v>
          </cell>
          <cell r="E410">
            <v>850716</v>
          </cell>
          <cell r="F410" t="str">
            <v>女</v>
          </cell>
          <cell r="G410" t="str">
            <v>一般生</v>
          </cell>
        </row>
        <row r="411">
          <cell r="A411">
            <v>103400801</v>
          </cell>
          <cell r="B411" t="str">
            <v>J222772122</v>
          </cell>
          <cell r="C411" t="str">
            <v>幼保</v>
          </cell>
          <cell r="D411" t="str">
            <v>劉芝驛</v>
          </cell>
          <cell r="E411">
            <v>850127</v>
          </cell>
          <cell r="F411" t="str">
            <v>女</v>
          </cell>
          <cell r="G411" t="str">
            <v>一般生</v>
          </cell>
        </row>
        <row r="412">
          <cell r="A412">
            <v>103400802</v>
          </cell>
          <cell r="B412" t="str">
            <v>J222696565</v>
          </cell>
          <cell r="C412" t="str">
            <v>幼保</v>
          </cell>
          <cell r="D412" t="str">
            <v>楊昕雩</v>
          </cell>
          <cell r="E412">
            <v>850325</v>
          </cell>
          <cell r="F412" t="str">
            <v>女</v>
          </cell>
          <cell r="G412" t="str">
            <v>一般生</v>
          </cell>
        </row>
        <row r="413">
          <cell r="A413">
            <v>103400803</v>
          </cell>
          <cell r="B413" t="str">
            <v>U221835816</v>
          </cell>
          <cell r="C413" t="str">
            <v>幼保</v>
          </cell>
          <cell r="D413" t="str">
            <v>周靖雯</v>
          </cell>
          <cell r="E413">
            <v>841031</v>
          </cell>
          <cell r="F413" t="str">
            <v>女</v>
          </cell>
          <cell r="G413" t="str">
            <v>一般生</v>
          </cell>
        </row>
        <row r="414">
          <cell r="A414">
            <v>103400804</v>
          </cell>
          <cell r="B414" t="str">
            <v>K222857916</v>
          </cell>
          <cell r="C414" t="str">
            <v>幼保</v>
          </cell>
          <cell r="D414" t="str">
            <v>彭春蓉</v>
          </cell>
          <cell r="E414">
            <v>850827</v>
          </cell>
          <cell r="F414" t="str">
            <v>女</v>
          </cell>
          <cell r="G414" t="str">
            <v>一般生</v>
          </cell>
        </row>
        <row r="415">
          <cell r="A415">
            <v>103400805</v>
          </cell>
          <cell r="B415" t="str">
            <v>A229555532</v>
          </cell>
          <cell r="C415" t="str">
            <v>幼保</v>
          </cell>
          <cell r="D415" t="str">
            <v>陳宜琳</v>
          </cell>
          <cell r="E415">
            <v>850530</v>
          </cell>
          <cell r="F415" t="str">
            <v>女</v>
          </cell>
          <cell r="G415" t="str">
            <v>一般生</v>
          </cell>
        </row>
        <row r="416">
          <cell r="A416">
            <v>103400806</v>
          </cell>
          <cell r="B416" t="str">
            <v>F228727566</v>
          </cell>
          <cell r="C416" t="str">
            <v>幼保</v>
          </cell>
          <cell r="D416" t="str">
            <v>陳怡如</v>
          </cell>
          <cell r="E416">
            <v>850803</v>
          </cell>
          <cell r="F416" t="str">
            <v>女</v>
          </cell>
          <cell r="G416" t="str">
            <v>一般生</v>
          </cell>
        </row>
        <row r="417">
          <cell r="A417">
            <v>103400807</v>
          </cell>
          <cell r="B417" t="str">
            <v>F228769528</v>
          </cell>
          <cell r="C417" t="str">
            <v>幼保</v>
          </cell>
          <cell r="D417" t="str">
            <v>吳誼蓁</v>
          </cell>
          <cell r="E417">
            <v>850706</v>
          </cell>
          <cell r="F417" t="str">
            <v>女</v>
          </cell>
          <cell r="G417" t="str">
            <v>一般生</v>
          </cell>
        </row>
        <row r="418">
          <cell r="A418">
            <v>103400809</v>
          </cell>
          <cell r="B418" t="str">
            <v>A229223955</v>
          </cell>
          <cell r="C418" t="str">
            <v>幼保</v>
          </cell>
          <cell r="D418" t="str">
            <v>盧玟靜</v>
          </cell>
          <cell r="E418">
            <v>850206</v>
          </cell>
          <cell r="F418" t="str">
            <v>女</v>
          </cell>
          <cell r="G418" t="str">
            <v>一般生</v>
          </cell>
        </row>
        <row r="419">
          <cell r="A419">
            <v>103400810</v>
          </cell>
          <cell r="B419" t="str">
            <v>A229705194</v>
          </cell>
          <cell r="C419" t="str">
            <v>幼保</v>
          </cell>
          <cell r="D419" t="str">
            <v>楊宛瑜</v>
          </cell>
          <cell r="E419">
            <v>850426</v>
          </cell>
          <cell r="F419" t="str">
            <v>女</v>
          </cell>
          <cell r="G419" t="str">
            <v>一般生</v>
          </cell>
        </row>
        <row r="420">
          <cell r="A420">
            <v>103400813</v>
          </cell>
          <cell r="B420" t="str">
            <v>Q224072219</v>
          </cell>
          <cell r="C420" t="str">
            <v>幼保</v>
          </cell>
          <cell r="D420" t="str">
            <v>游玉嬋</v>
          </cell>
          <cell r="E420">
            <v>850308</v>
          </cell>
          <cell r="F420" t="str">
            <v>女</v>
          </cell>
          <cell r="G420" t="str">
            <v>一般生</v>
          </cell>
        </row>
        <row r="421">
          <cell r="A421">
            <v>103400814</v>
          </cell>
          <cell r="B421" t="str">
            <v>J222793336</v>
          </cell>
          <cell r="C421" t="str">
            <v>幼保</v>
          </cell>
          <cell r="D421" t="str">
            <v>李家榆</v>
          </cell>
          <cell r="E421">
            <v>841220</v>
          </cell>
          <cell r="F421" t="str">
            <v>女</v>
          </cell>
          <cell r="G421" t="str">
            <v>一般生</v>
          </cell>
        </row>
        <row r="422">
          <cell r="A422">
            <v>103400815</v>
          </cell>
          <cell r="B422" t="str">
            <v>J222768333</v>
          </cell>
          <cell r="C422" t="str">
            <v>幼保</v>
          </cell>
          <cell r="D422" t="str">
            <v>黃秀文</v>
          </cell>
          <cell r="E422">
            <v>850126</v>
          </cell>
          <cell r="F422" t="str">
            <v>女</v>
          </cell>
          <cell r="G422" t="str">
            <v>一般生</v>
          </cell>
        </row>
        <row r="423">
          <cell r="A423">
            <v>103400816</v>
          </cell>
          <cell r="B423" t="str">
            <v>O200405850</v>
          </cell>
          <cell r="C423" t="str">
            <v>幼保</v>
          </cell>
          <cell r="D423" t="str">
            <v>楊雨瑄</v>
          </cell>
          <cell r="E423">
            <v>850217</v>
          </cell>
          <cell r="F423" t="str">
            <v>女</v>
          </cell>
          <cell r="G423" t="str">
            <v>一般生</v>
          </cell>
        </row>
        <row r="424">
          <cell r="A424">
            <v>103400818</v>
          </cell>
          <cell r="B424" t="str">
            <v>P223818470</v>
          </cell>
          <cell r="C424" t="str">
            <v>幼保</v>
          </cell>
          <cell r="D424" t="str">
            <v>丁郁晴</v>
          </cell>
          <cell r="E424">
            <v>850524</v>
          </cell>
          <cell r="F424" t="str">
            <v>女</v>
          </cell>
          <cell r="G424" t="str">
            <v>一般生</v>
          </cell>
        </row>
        <row r="425">
          <cell r="A425">
            <v>103400819</v>
          </cell>
          <cell r="B425" t="str">
            <v>F228355855</v>
          </cell>
          <cell r="C425" t="str">
            <v>幼保</v>
          </cell>
          <cell r="D425" t="str">
            <v>方怡婷</v>
          </cell>
          <cell r="E425">
            <v>850104</v>
          </cell>
          <cell r="F425" t="str">
            <v>女</v>
          </cell>
          <cell r="G425" t="str">
            <v>一般生</v>
          </cell>
        </row>
        <row r="426">
          <cell r="A426">
            <v>103400820</v>
          </cell>
          <cell r="B426" t="str">
            <v>F228494357</v>
          </cell>
          <cell r="C426" t="str">
            <v>幼保</v>
          </cell>
          <cell r="D426" t="str">
            <v>廖映涵</v>
          </cell>
          <cell r="E426">
            <v>850206</v>
          </cell>
          <cell r="F426" t="str">
            <v>女</v>
          </cell>
          <cell r="G426" t="str">
            <v>一般生</v>
          </cell>
        </row>
        <row r="427">
          <cell r="A427">
            <v>103400821</v>
          </cell>
          <cell r="B427" t="str">
            <v>H224496393</v>
          </cell>
          <cell r="C427" t="str">
            <v>幼保</v>
          </cell>
          <cell r="D427" t="str">
            <v>陳慶妤</v>
          </cell>
          <cell r="E427">
            <v>850415</v>
          </cell>
          <cell r="F427" t="str">
            <v>女</v>
          </cell>
          <cell r="G427" t="str">
            <v>一般生</v>
          </cell>
        </row>
        <row r="428">
          <cell r="A428">
            <v>103400822</v>
          </cell>
          <cell r="B428" t="str">
            <v>H224061738</v>
          </cell>
          <cell r="C428" t="str">
            <v>幼保</v>
          </cell>
          <cell r="D428" t="str">
            <v>彭佳玲</v>
          </cell>
          <cell r="E428">
            <v>850828</v>
          </cell>
          <cell r="F428" t="str">
            <v>女</v>
          </cell>
          <cell r="G428" t="str">
            <v>一般生</v>
          </cell>
        </row>
        <row r="429">
          <cell r="A429">
            <v>103400823</v>
          </cell>
          <cell r="B429" t="str">
            <v>H124273432</v>
          </cell>
          <cell r="C429" t="str">
            <v>幼保</v>
          </cell>
          <cell r="D429" t="str">
            <v>沈裕棠</v>
          </cell>
          <cell r="E429">
            <v>850426</v>
          </cell>
          <cell r="F429" t="str">
            <v>男</v>
          </cell>
          <cell r="G429" t="str">
            <v>一般生</v>
          </cell>
        </row>
        <row r="430">
          <cell r="A430">
            <v>103400824</v>
          </cell>
          <cell r="B430" t="str">
            <v>L224931826</v>
          </cell>
          <cell r="C430" t="str">
            <v>幼保</v>
          </cell>
          <cell r="D430" t="str">
            <v>黃怡甄</v>
          </cell>
          <cell r="E430">
            <v>850222</v>
          </cell>
          <cell r="F430" t="str">
            <v>女</v>
          </cell>
          <cell r="G430" t="str">
            <v>一般生</v>
          </cell>
        </row>
        <row r="431">
          <cell r="A431">
            <v>103400825</v>
          </cell>
          <cell r="B431" t="str">
            <v>H224111073</v>
          </cell>
          <cell r="C431" t="str">
            <v>幼保</v>
          </cell>
          <cell r="D431" t="str">
            <v>廖家翎</v>
          </cell>
          <cell r="E431">
            <v>840929</v>
          </cell>
          <cell r="F431" t="str">
            <v>女</v>
          </cell>
          <cell r="G431" t="str">
            <v>一般生</v>
          </cell>
        </row>
        <row r="432">
          <cell r="A432">
            <v>103400826</v>
          </cell>
          <cell r="B432" t="str">
            <v>H224673390</v>
          </cell>
          <cell r="C432" t="str">
            <v>幼保</v>
          </cell>
          <cell r="D432" t="str">
            <v>余曉棋</v>
          </cell>
          <cell r="E432">
            <v>850205</v>
          </cell>
          <cell r="F432" t="str">
            <v>女</v>
          </cell>
          <cell r="G432" t="str">
            <v>一般生</v>
          </cell>
        </row>
        <row r="433">
          <cell r="A433">
            <v>103400827</v>
          </cell>
          <cell r="B433" t="str">
            <v>H224692920</v>
          </cell>
          <cell r="C433" t="str">
            <v>幼保</v>
          </cell>
          <cell r="D433" t="str">
            <v>李雅筑</v>
          </cell>
          <cell r="E433">
            <v>841209</v>
          </cell>
          <cell r="F433" t="str">
            <v>女</v>
          </cell>
          <cell r="G433" t="str">
            <v>一般生</v>
          </cell>
        </row>
        <row r="434">
          <cell r="A434">
            <v>103400830</v>
          </cell>
          <cell r="B434" t="str">
            <v>H224462351</v>
          </cell>
          <cell r="C434" t="str">
            <v>幼保</v>
          </cell>
          <cell r="D434" t="str">
            <v>黃子晏</v>
          </cell>
          <cell r="E434">
            <v>850415</v>
          </cell>
          <cell r="F434" t="str">
            <v>女</v>
          </cell>
          <cell r="G434" t="str">
            <v>一般生</v>
          </cell>
        </row>
        <row r="435">
          <cell r="A435">
            <v>103400831</v>
          </cell>
          <cell r="B435" t="str">
            <v>K222568030</v>
          </cell>
          <cell r="C435" t="str">
            <v>幼保</v>
          </cell>
          <cell r="D435" t="str">
            <v>廖家英</v>
          </cell>
          <cell r="E435">
            <v>850323</v>
          </cell>
          <cell r="F435" t="str">
            <v>女</v>
          </cell>
          <cell r="G435" t="str">
            <v>一般生</v>
          </cell>
        </row>
        <row r="436">
          <cell r="A436">
            <v>103400836</v>
          </cell>
          <cell r="B436" t="str">
            <v>K222635170</v>
          </cell>
          <cell r="C436" t="str">
            <v>幼保</v>
          </cell>
          <cell r="D436" t="str">
            <v>呂冠慧</v>
          </cell>
          <cell r="E436">
            <v>820325</v>
          </cell>
          <cell r="F436" t="str">
            <v>女</v>
          </cell>
          <cell r="G436" t="str">
            <v>一般生</v>
          </cell>
        </row>
        <row r="437">
          <cell r="A437">
            <v>103400837</v>
          </cell>
          <cell r="B437" t="str">
            <v>G221998415</v>
          </cell>
          <cell r="C437" t="str">
            <v>幼保</v>
          </cell>
          <cell r="D437" t="str">
            <v>林佳柔</v>
          </cell>
          <cell r="E437">
            <v>850128</v>
          </cell>
          <cell r="F437" t="str">
            <v>女</v>
          </cell>
          <cell r="G437" t="str">
            <v>一般生</v>
          </cell>
        </row>
        <row r="438">
          <cell r="A438">
            <v>103400841</v>
          </cell>
          <cell r="B438" t="str">
            <v>G222132779</v>
          </cell>
          <cell r="C438" t="str">
            <v>幼保</v>
          </cell>
          <cell r="D438" t="str">
            <v>黃詩庭</v>
          </cell>
          <cell r="E438">
            <v>850803</v>
          </cell>
          <cell r="F438" t="str">
            <v>女</v>
          </cell>
          <cell r="G438" t="str">
            <v>一般生</v>
          </cell>
        </row>
        <row r="439">
          <cell r="A439">
            <v>103400842</v>
          </cell>
          <cell r="B439" t="str">
            <v>P223789867</v>
          </cell>
          <cell r="C439" t="str">
            <v>幼保</v>
          </cell>
          <cell r="D439" t="str">
            <v>吳佩蓮</v>
          </cell>
          <cell r="E439">
            <v>840929</v>
          </cell>
          <cell r="F439" t="str">
            <v>女</v>
          </cell>
          <cell r="G439" t="str">
            <v>一般生</v>
          </cell>
        </row>
        <row r="440">
          <cell r="A440">
            <v>103400843</v>
          </cell>
          <cell r="B440" t="str">
            <v>J222741958</v>
          </cell>
          <cell r="C440" t="str">
            <v>幼保</v>
          </cell>
          <cell r="D440" t="str">
            <v>莫湘淇</v>
          </cell>
          <cell r="E440">
            <v>841204</v>
          </cell>
          <cell r="F440" t="str">
            <v>女</v>
          </cell>
          <cell r="G440" t="str">
            <v>一般生</v>
          </cell>
        </row>
        <row r="441">
          <cell r="A441">
            <v>103400846</v>
          </cell>
          <cell r="B441" t="str">
            <v>K222744165</v>
          </cell>
          <cell r="C441" t="str">
            <v>幼保</v>
          </cell>
          <cell r="D441" t="str">
            <v>邱佳姿</v>
          </cell>
          <cell r="E441">
            <v>850327</v>
          </cell>
          <cell r="F441" t="str">
            <v>女</v>
          </cell>
          <cell r="G441" t="str">
            <v>一般生</v>
          </cell>
        </row>
        <row r="442">
          <cell r="A442">
            <v>103400847</v>
          </cell>
          <cell r="B442" t="str">
            <v>F226595306</v>
          </cell>
          <cell r="C442" t="str">
            <v>幼保</v>
          </cell>
          <cell r="D442" t="str">
            <v>沈怡秀</v>
          </cell>
          <cell r="E442">
            <v>760204</v>
          </cell>
          <cell r="F442" t="str">
            <v>女</v>
          </cell>
          <cell r="G442" t="str">
            <v>一般生</v>
          </cell>
        </row>
        <row r="443">
          <cell r="A443">
            <v>103400848</v>
          </cell>
          <cell r="B443" t="str">
            <v>K222885250</v>
          </cell>
          <cell r="C443" t="str">
            <v>幼保</v>
          </cell>
          <cell r="D443" t="str">
            <v>林宸瀅</v>
          </cell>
          <cell r="E443">
            <v>850605</v>
          </cell>
          <cell r="F443" t="str">
            <v>女</v>
          </cell>
          <cell r="G443" t="str">
            <v>一般生</v>
          </cell>
        </row>
        <row r="444">
          <cell r="A444">
            <v>103400901</v>
          </cell>
          <cell r="B444" t="str">
            <v>H224451769</v>
          </cell>
          <cell r="C444" t="str">
            <v>社工</v>
          </cell>
          <cell r="D444" t="str">
            <v>曾盈鈞</v>
          </cell>
          <cell r="E444">
            <v>841014</v>
          </cell>
          <cell r="F444" t="str">
            <v>女</v>
          </cell>
          <cell r="G444" t="str">
            <v>一般生</v>
          </cell>
        </row>
        <row r="445">
          <cell r="A445">
            <v>103400905</v>
          </cell>
          <cell r="B445" t="str">
            <v>E224979330</v>
          </cell>
          <cell r="C445" t="str">
            <v>社工</v>
          </cell>
          <cell r="D445" t="str">
            <v>郭佩怡</v>
          </cell>
          <cell r="E445">
            <v>841120</v>
          </cell>
          <cell r="F445" t="str">
            <v>女</v>
          </cell>
          <cell r="G445" t="str">
            <v>一般生</v>
          </cell>
        </row>
        <row r="446">
          <cell r="A446">
            <v>103400907</v>
          </cell>
          <cell r="B446" t="str">
            <v>H224539937</v>
          </cell>
          <cell r="C446" t="str">
            <v>社工</v>
          </cell>
          <cell r="D446" t="str">
            <v>宋庭安</v>
          </cell>
          <cell r="E446">
            <v>831030</v>
          </cell>
          <cell r="F446" t="str">
            <v>女</v>
          </cell>
          <cell r="G446" t="str">
            <v>一般生</v>
          </cell>
        </row>
        <row r="447">
          <cell r="A447">
            <v>103400908</v>
          </cell>
          <cell r="B447" t="str">
            <v>U221831694</v>
          </cell>
          <cell r="C447" t="str">
            <v>社工</v>
          </cell>
          <cell r="D447" t="str">
            <v>吳佩盈</v>
          </cell>
          <cell r="E447">
            <v>841113</v>
          </cell>
          <cell r="F447" t="str">
            <v>女</v>
          </cell>
          <cell r="G447" t="str">
            <v>一般生</v>
          </cell>
        </row>
        <row r="448">
          <cell r="A448">
            <v>103400910</v>
          </cell>
          <cell r="B448" t="str">
            <v>J222762420</v>
          </cell>
          <cell r="C448" t="str">
            <v>社工</v>
          </cell>
          <cell r="D448" t="str">
            <v>湯映萱</v>
          </cell>
          <cell r="E448">
            <v>841221</v>
          </cell>
          <cell r="F448" t="str">
            <v>女</v>
          </cell>
          <cell r="G448" t="str">
            <v>一般生</v>
          </cell>
        </row>
        <row r="449">
          <cell r="A449">
            <v>103400911</v>
          </cell>
          <cell r="B449" t="str">
            <v>K222409625</v>
          </cell>
          <cell r="C449" t="str">
            <v>社工</v>
          </cell>
          <cell r="D449" t="str">
            <v>張淑娟</v>
          </cell>
          <cell r="E449">
            <v>850429</v>
          </cell>
          <cell r="F449" t="str">
            <v>女</v>
          </cell>
          <cell r="G449" t="str">
            <v>一般生</v>
          </cell>
        </row>
        <row r="450">
          <cell r="A450">
            <v>103400912</v>
          </cell>
          <cell r="B450" t="str">
            <v>K222852144</v>
          </cell>
          <cell r="C450" t="str">
            <v>社工</v>
          </cell>
          <cell r="D450" t="str">
            <v>游佳潔</v>
          </cell>
          <cell r="E450">
            <v>841115</v>
          </cell>
          <cell r="F450" t="str">
            <v>女</v>
          </cell>
          <cell r="G450" t="str">
            <v>一般生</v>
          </cell>
        </row>
        <row r="451">
          <cell r="A451">
            <v>103400913</v>
          </cell>
          <cell r="B451" t="str">
            <v>L224977528</v>
          </cell>
          <cell r="C451" t="str">
            <v>社工</v>
          </cell>
          <cell r="D451" t="str">
            <v>徐千惠</v>
          </cell>
          <cell r="E451">
            <v>850427</v>
          </cell>
          <cell r="F451" t="str">
            <v>女</v>
          </cell>
          <cell r="G451" t="str">
            <v>一般生</v>
          </cell>
        </row>
        <row r="452">
          <cell r="A452">
            <v>103400914</v>
          </cell>
          <cell r="B452" t="str">
            <v>A229543238</v>
          </cell>
          <cell r="C452" t="str">
            <v>社工</v>
          </cell>
          <cell r="D452" t="str">
            <v>黃宥慈</v>
          </cell>
          <cell r="E452">
            <v>840917</v>
          </cell>
          <cell r="F452" t="str">
            <v>女</v>
          </cell>
          <cell r="G452" t="str">
            <v>一般生</v>
          </cell>
        </row>
        <row r="453">
          <cell r="A453">
            <v>103400915</v>
          </cell>
          <cell r="B453" t="str">
            <v>F228722187</v>
          </cell>
          <cell r="C453" t="str">
            <v>社工</v>
          </cell>
          <cell r="D453" t="str">
            <v>劉宜蓁</v>
          </cell>
          <cell r="E453">
            <v>841008</v>
          </cell>
          <cell r="F453" t="str">
            <v>女</v>
          </cell>
          <cell r="G453" t="str">
            <v>一般生</v>
          </cell>
        </row>
        <row r="454">
          <cell r="A454">
            <v>103400918</v>
          </cell>
          <cell r="B454" t="str">
            <v>K222761031</v>
          </cell>
          <cell r="C454" t="str">
            <v>社工</v>
          </cell>
          <cell r="D454" t="str">
            <v>陳瑋琳</v>
          </cell>
          <cell r="E454">
            <v>850731</v>
          </cell>
          <cell r="F454" t="str">
            <v>女</v>
          </cell>
          <cell r="G454" t="str">
            <v>一般生</v>
          </cell>
        </row>
        <row r="455">
          <cell r="A455">
            <v>103400919</v>
          </cell>
          <cell r="B455" t="str">
            <v>N225705984</v>
          </cell>
          <cell r="C455" t="str">
            <v>社工</v>
          </cell>
          <cell r="D455" t="str">
            <v>黃莉淇</v>
          </cell>
          <cell r="E455">
            <v>841020</v>
          </cell>
          <cell r="F455" t="str">
            <v>女</v>
          </cell>
          <cell r="G455" t="str">
            <v>一般生</v>
          </cell>
        </row>
        <row r="456">
          <cell r="A456">
            <v>103400920</v>
          </cell>
          <cell r="B456" t="str">
            <v>O200399197</v>
          </cell>
          <cell r="C456" t="str">
            <v>社工</v>
          </cell>
          <cell r="D456" t="str">
            <v>李佳馨</v>
          </cell>
          <cell r="E456">
            <v>850314</v>
          </cell>
          <cell r="F456" t="str">
            <v>女</v>
          </cell>
          <cell r="G456" t="str">
            <v>一般生</v>
          </cell>
        </row>
        <row r="457">
          <cell r="A457">
            <v>103400922</v>
          </cell>
          <cell r="B457" t="str">
            <v>H124182730</v>
          </cell>
          <cell r="C457" t="str">
            <v>社工</v>
          </cell>
          <cell r="D457" t="str">
            <v>郭益齊</v>
          </cell>
          <cell r="E457">
            <v>831107</v>
          </cell>
          <cell r="F457" t="str">
            <v>男</v>
          </cell>
          <cell r="G457" t="str">
            <v>一般生</v>
          </cell>
        </row>
        <row r="458">
          <cell r="A458">
            <v>103400923</v>
          </cell>
          <cell r="B458" t="str">
            <v>B223165464</v>
          </cell>
          <cell r="C458" t="str">
            <v>社工</v>
          </cell>
          <cell r="D458" t="str">
            <v>廖香閔</v>
          </cell>
          <cell r="E458">
            <v>850106</v>
          </cell>
          <cell r="F458" t="str">
            <v>女</v>
          </cell>
          <cell r="G458" t="str">
            <v>一般生</v>
          </cell>
        </row>
        <row r="459">
          <cell r="A459">
            <v>103400924</v>
          </cell>
          <cell r="B459" t="str">
            <v>L124505557</v>
          </cell>
          <cell r="C459" t="str">
            <v>社工</v>
          </cell>
          <cell r="D459" t="str">
            <v>李鎮宇</v>
          </cell>
          <cell r="E459">
            <v>850430</v>
          </cell>
          <cell r="F459" t="str">
            <v>男</v>
          </cell>
          <cell r="G459" t="str">
            <v>一般生</v>
          </cell>
        </row>
        <row r="460">
          <cell r="A460">
            <v>103400926</v>
          </cell>
          <cell r="B460" t="str">
            <v>H224611309</v>
          </cell>
          <cell r="C460" t="str">
            <v>社工</v>
          </cell>
          <cell r="D460" t="str">
            <v>彭彩俞</v>
          </cell>
          <cell r="E460">
            <v>841008</v>
          </cell>
          <cell r="F460" t="str">
            <v>女</v>
          </cell>
          <cell r="G460" t="str">
            <v>一般生</v>
          </cell>
        </row>
        <row r="461">
          <cell r="A461">
            <v>103400927</v>
          </cell>
          <cell r="B461" t="str">
            <v>J122871100</v>
          </cell>
          <cell r="C461" t="str">
            <v>社工</v>
          </cell>
          <cell r="D461" t="str">
            <v>楊弘敬</v>
          </cell>
          <cell r="E461">
            <v>850218</v>
          </cell>
          <cell r="F461" t="str">
            <v>男</v>
          </cell>
          <cell r="G461" t="str">
            <v>一般生</v>
          </cell>
        </row>
        <row r="462">
          <cell r="A462">
            <v>103400928</v>
          </cell>
          <cell r="B462" t="str">
            <v>K222711433</v>
          </cell>
          <cell r="C462" t="str">
            <v>社工</v>
          </cell>
          <cell r="D462" t="str">
            <v>謝孟芹</v>
          </cell>
          <cell r="E462">
            <v>850412</v>
          </cell>
          <cell r="F462" t="str">
            <v>女</v>
          </cell>
          <cell r="G462" t="str">
            <v>一般生</v>
          </cell>
        </row>
        <row r="463">
          <cell r="A463">
            <v>103400929</v>
          </cell>
          <cell r="B463" t="str">
            <v>K122460760</v>
          </cell>
          <cell r="C463" t="str">
            <v>社工</v>
          </cell>
          <cell r="D463" t="str">
            <v>林政志</v>
          </cell>
          <cell r="E463">
            <v>850815</v>
          </cell>
          <cell r="F463" t="str">
            <v>男</v>
          </cell>
          <cell r="G463" t="str">
            <v>一般生</v>
          </cell>
        </row>
        <row r="464">
          <cell r="A464">
            <v>103400932</v>
          </cell>
          <cell r="B464" t="str">
            <v>F228841927</v>
          </cell>
          <cell r="C464" t="str">
            <v>社工</v>
          </cell>
          <cell r="D464" t="str">
            <v>李彥儒</v>
          </cell>
          <cell r="E464">
            <v>841003</v>
          </cell>
          <cell r="F464" t="str">
            <v>女</v>
          </cell>
          <cell r="G464" t="str">
            <v>一般生</v>
          </cell>
        </row>
        <row r="465">
          <cell r="A465">
            <v>103400933</v>
          </cell>
          <cell r="B465" t="str">
            <v>A227471257</v>
          </cell>
          <cell r="C465" t="str">
            <v>社工</v>
          </cell>
          <cell r="D465" t="str">
            <v>鄭心茹</v>
          </cell>
          <cell r="E465">
            <v>850624</v>
          </cell>
          <cell r="F465" t="str">
            <v>女</v>
          </cell>
          <cell r="G465" t="str">
            <v>一般生</v>
          </cell>
        </row>
        <row r="466">
          <cell r="A466">
            <v>103400934</v>
          </cell>
          <cell r="B466" t="str">
            <v>H224801483</v>
          </cell>
          <cell r="C466" t="str">
            <v>社工</v>
          </cell>
          <cell r="D466" t="str">
            <v>徐羽萱</v>
          </cell>
          <cell r="E466">
            <v>850613</v>
          </cell>
          <cell r="F466" t="str">
            <v>女</v>
          </cell>
          <cell r="G466" t="str">
            <v>一般生</v>
          </cell>
        </row>
        <row r="467">
          <cell r="A467">
            <v>103400937</v>
          </cell>
          <cell r="B467" t="str">
            <v>O200402582</v>
          </cell>
          <cell r="C467" t="str">
            <v>社工</v>
          </cell>
          <cell r="D467" t="str">
            <v>黃珮軒</v>
          </cell>
          <cell r="E467">
            <v>850504</v>
          </cell>
          <cell r="F467" t="str">
            <v>女</v>
          </cell>
          <cell r="G467" t="str">
            <v>一般生</v>
          </cell>
        </row>
        <row r="468">
          <cell r="A468">
            <v>103400938</v>
          </cell>
          <cell r="B468" t="str">
            <v>K122799168</v>
          </cell>
          <cell r="C468" t="str">
            <v>社工</v>
          </cell>
          <cell r="D468" t="str">
            <v>劉承樺</v>
          </cell>
          <cell r="E468">
            <v>830813</v>
          </cell>
          <cell r="F468" t="str">
            <v>男</v>
          </cell>
          <cell r="G468" t="str">
            <v>一般生</v>
          </cell>
        </row>
        <row r="469">
          <cell r="A469">
            <v>103400940</v>
          </cell>
          <cell r="B469" t="str">
            <v>U221777097</v>
          </cell>
          <cell r="C469" t="str">
            <v>社工</v>
          </cell>
          <cell r="D469" t="str">
            <v>田靖萱</v>
          </cell>
          <cell r="E469">
            <v>850701</v>
          </cell>
          <cell r="F469" t="str">
            <v>女</v>
          </cell>
          <cell r="G469" t="str">
            <v>一般生</v>
          </cell>
        </row>
        <row r="470">
          <cell r="A470">
            <v>103400942</v>
          </cell>
          <cell r="B470" t="str">
            <v>C121512017</v>
          </cell>
          <cell r="C470" t="str">
            <v>社工</v>
          </cell>
          <cell r="D470" t="str">
            <v>陳英傑</v>
          </cell>
          <cell r="E470">
            <v>820928</v>
          </cell>
          <cell r="F470" t="str">
            <v>男</v>
          </cell>
          <cell r="G470" t="str">
            <v>一般生</v>
          </cell>
        </row>
        <row r="471">
          <cell r="A471">
            <v>103400943</v>
          </cell>
          <cell r="B471" t="str">
            <v>K222809732</v>
          </cell>
          <cell r="C471" t="str">
            <v>社工</v>
          </cell>
          <cell r="D471" t="str">
            <v>劉衣芸</v>
          </cell>
          <cell r="E471">
            <v>850207</v>
          </cell>
          <cell r="F471" t="str">
            <v>女</v>
          </cell>
          <cell r="G471" t="str">
            <v>一般生</v>
          </cell>
        </row>
        <row r="472">
          <cell r="A472">
            <v>103401007</v>
          </cell>
          <cell r="B472" t="str">
            <v>L224707946</v>
          </cell>
          <cell r="C472" t="str">
            <v>社工</v>
          </cell>
          <cell r="D472" t="str">
            <v>卓玉涵</v>
          </cell>
          <cell r="E472">
            <v>841102</v>
          </cell>
          <cell r="F472" t="str">
            <v>女</v>
          </cell>
          <cell r="G472" t="str">
            <v>一般生</v>
          </cell>
        </row>
        <row r="473">
          <cell r="A473">
            <v>103401012</v>
          </cell>
          <cell r="B473" t="str">
            <v>F229108949</v>
          </cell>
          <cell r="C473" t="str">
            <v>社工</v>
          </cell>
          <cell r="D473" t="str">
            <v>沈雅柔</v>
          </cell>
          <cell r="E473">
            <v>841202</v>
          </cell>
          <cell r="F473" t="str">
            <v>女</v>
          </cell>
          <cell r="G473" t="str">
            <v>一般生</v>
          </cell>
        </row>
        <row r="474">
          <cell r="A474">
            <v>103401013</v>
          </cell>
          <cell r="B474" t="str">
            <v>T224402283</v>
          </cell>
          <cell r="C474" t="str">
            <v>社工</v>
          </cell>
          <cell r="D474" t="str">
            <v>陳曼琳</v>
          </cell>
          <cell r="E474">
            <v>850522</v>
          </cell>
          <cell r="F474" t="str">
            <v>女</v>
          </cell>
          <cell r="G474" t="str">
            <v>一般生</v>
          </cell>
        </row>
        <row r="475">
          <cell r="A475">
            <v>103401020</v>
          </cell>
          <cell r="B475" t="str">
            <v>H224704792</v>
          </cell>
          <cell r="C475" t="str">
            <v>社工</v>
          </cell>
          <cell r="D475" t="str">
            <v>陳慈琳</v>
          </cell>
          <cell r="E475">
            <v>850809</v>
          </cell>
          <cell r="F475" t="str">
            <v>女</v>
          </cell>
          <cell r="G475" t="str">
            <v>一般生</v>
          </cell>
        </row>
        <row r="476">
          <cell r="A476">
            <v>103401021</v>
          </cell>
          <cell r="B476" t="str">
            <v>H224804046</v>
          </cell>
          <cell r="C476" t="str">
            <v>社工</v>
          </cell>
          <cell r="D476" t="str">
            <v>黃瑋瑄</v>
          </cell>
          <cell r="E476">
            <v>841110</v>
          </cell>
          <cell r="F476" t="str">
            <v>女</v>
          </cell>
          <cell r="G476" t="str">
            <v>一般生</v>
          </cell>
        </row>
        <row r="477">
          <cell r="A477">
            <v>103401023</v>
          </cell>
          <cell r="B477" t="str">
            <v>H224455794</v>
          </cell>
          <cell r="C477" t="str">
            <v>社工</v>
          </cell>
          <cell r="D477" t="str">
            <v>王孟杰</v>
          </cell>
          <cell r="E477">
            <v>841128</v>
          </cell>
          <cell r="F477" t="str">
            <v>女</v>
          </cell>
          <cell r="G477" t="str">
            <v>一般生</v>
          </cell>
        </row>
        <row r="478">
          <cell r="A478">
            <v>103401026</v>
          </cell>
          <cell r="B478" t="str">
            <v>J122834894</v>
          </cell>
          <cell r="C478" t="str">
            <v>社工</v>
          </cell>
          <cell r="D478" t="str">
            <v>嚴富薰</v>
          </cell>
          <cell r="E478">
            <v>850711</v>
          </cell>
          <cell r="F478" t="str">
            <v>男</v>
          </cell>
          <cell r="G478" t="str">
            <v>一般生</v>
          </cell>
        </row>
        <row r="479">
          <cell r="A479">
            <v>103401030</v>
          </cell>
          <cell r="B479" t="str">
            <v>T223753629</v>
          </cell>
          <cell r="C479" t="str">
            <v>社工</v>
          </cell>
          <cell r="D479" t="str">
            <v>蘇郁芸</v>
          </cell>
          <cell r="E479">
            <v>850811</v>
          </cell>
          <cell r="F479" t="str">
            <v>女</v>
          </cell>
          <cell r="G479" t="str">
            <v>一般生</v>
          </cell>
        </row>
        <row r="480">
          <cell r="A480">
            <v>103401031</v>
          </cell>
          <cell r="B480" t="str">
            <v>G122278143</v>
          </cell>
          <cell r="C480" t="str">
            <v>社工</v>
          </cell>
          <cell r="D480" t="str">
            <v>廖良豪</v>
          </cell>
          <cell r="E480">
            <v>850821</v>
          </cell>
          <cell r="F480" t="str">
            <v>男</v>
          </cell>
          <cell r="G480" t="str">
            <v>一般生</v>
          </cell>
        </row>
        <row r="481">
          <cell r="A481">
            <v>103401034</v>
          </cell>
          <cell r="B481" t="str">
            <v>K222815678</v>
          </cell>
          <cell r="C481" t="str">
            <v>社工</v>
          </cell>
          <cell r="D481" t="str">
            <v>涂茜茹</v>
          </cell>
          <cell r="E481">
            <v>841012</v>
          </cell>
          <cell r="F481" t="str">
            <v>女</v>
          </cell>
          <cell r="G481" t="str">
            <v>一般生</v>
          </cell>
        </row>
        <row r="482">
          <cell r="A482">
            <v>103401035</v>
          </cell>
          <cell r="B482" t="str">
            <v>C221474096</v>
          </cell>
          <cell r="C482" t="str">
            <v>社工</v>
          </cell>
          <cell r="D482" t="str">
            <v>黃淑萍</v>
          </cell>
          <cell r="E482">
            <v>841230</v>
          </cell>
          <cell r="F482" t="str">
            <v>女</v>
          </cell>
          <cell r="G482" t="str">
            <v>一般生</v>
          </cell>
        </row>
        <row r="483">
          <cell r="A483">
            <v>103401037</v>
          </cell>
          <cell r="B483" t="str">
            <v>K222852582</v>
          </cell>
          <cell r="C483" t="str">
            <v>社工</v>
          </cell>
          <cell r="D483" t="str">
            <v>王容臻</v>
          </cell>
          <cell r="E483">
            <v>850103</v>
          </cell>
          <cell r="F483" t="str">
            <v>女</v>
          </cell>
          <cell r="G483" t="str">
            <v>一般生</v>
          </cell>
        </row>
        <row r="484">
          <cell r="A484">
            <v>103401043</v>
          </cell>
          <cell r="B484" t="str">
            <v>A227064190</v>
          </cell>
          <cell r="C484" t="str">
            <v>社工</v>
          </cell>
          <cell r="D484" t="str">
            <v>葉昀宣</v>
          </cell>
          <cell r="E484">
            <v>850510</v>
          </cell>
          <cell r="F484" t="str">
            <v>女</v>
          </cell>
          <cell r="G484" t="str">
            <v>一般生</v>
          </cell>
        </row>
        <row r="485">
          <cell r="A485">
            <v>103401101</v>
          </cell>
          <cell r="B485" t="str">
            <v>H224875161</v>
          </cell>
          <cell r="C485" t="str">
            <v>休管</v>
          </cell>
          <cell r="D485" t="str">
            <v>李欣怡</v>
          </cell>
          <cell r="E485">
            <v>850723</v>
          </cell>
          <cell r="F485" t="str">
            <v>女</v>
          </cell>
          <cell r="G485" t="str">
            <v>一般生</v>
          </cell>
        </row>
        <row r="486">
          <cell r="A486">
            <v>103401102</v>
          </cell>
          <cell r="B486" t="str">
            <v>J122740306</v>
          </cell>
          <cell r="C486" t="str">
            <v>休管</v>
          </cell>
          <cell r="D486" t="str">
            <v>徐春民</v>
          </cell>
          <cell r="E486">
            <v>850730</v>
          </cell>
          <cell r="F486" t="str">
            <v>男</v>
          </cell>
          <cell r="G486" t="str">
            <v>一般生</v>
          </cell>
        </row>
        <row r="487">
          <cell r="A487">
            <v>103401103</v>
          </cell>
          <cell r="B487" t="str">
            <v>K222331793</v>
          </cell>
          <cell r="C487" t="str">
            <v>休管</v>
          </cell>
          <cell r="D487" t="str">
            <v>陳俐君</v>
          </cell>
          <cell r="E487">
            <v>840919</v>
          </cell>
          <cell r="F487" t="str">
            <v>女</v>
          </cell>
          <cell r="G487" t="str">
            <v>一般生</v>
          </cell>
        </row>
        <row r="488">
          <cell r="A488">
            <v>103401104</v>
          </cell>
          <cell r="B488" t="str">
            <v>G122266732</v>
          </cell>
          <cell r="C488" t="str">
            <v>休管</v>
          </cell>
          <cell r="D488" t="str">
            <v>潘品濬</v>
          </cell>
          <cell r="E488">
            <v>850805</v>
          </cell>
          <cell r="F488" t="str">
            <v>男</v>
          </cell>
          <cell r="G488" t="str">
            <v>一般生</v>
          </cell>
        </row>
        <row r="489">
          <cell r="A489">
            <v>103401105</v>
          </cell>
          <cell r="B489" t="str">
            <v>H224580041</v>
          </cell>
          <cell r="C489" t="str">
            <v>休管</v>
          </cell>
          <cell r="D489" t="str">
            <v>徐筱雯</v>
          </cell>
          <cell r="E489">
            <v>850721</v>
          </cell>
          <cell r="F489" t="str">
            <v>女</v>
          </cell>
          <cell r="G489" t="str">
            <v>一般生</v>
          </cell>
        </row>
        <row r="490">
          <cell r="A490">
            <v>103401111</v>
          </cell>
          <cell r="B490" t="str">
            <v>K222760061</v>
          </cell>
          <cell r="C490" t="str">
            <v>休管</v>
          </cell>
          <cell r="D490" t="str">
            <v>吳珮郁</v>
          </cell>
          <cell r="E490">
            <v>841220</v>
          </cell>
          <cell r="F490" t="str">
            <v>女</v>
          </cell>
          <cell r="G490" t="str">
            <v>一般生</v>
          </cell>
        </row>
        <row r="491">
          <cell r="A491">
            <v>103401112</v>
          </cell>
          <cell r="B491" t="str">
            <v>H224393673</v>
          </cell>
          <cell r="C491" t="str">
            <v>休管</v>
          </cell>
          <cell r="D491" t="str">
            <v>黃筱倩</v>
          </cell>
          <cell r="E491">
            <v>840921</v>
          </cell>
          <cell r="F491" t="str">
            <v>女</v>
          </cell>
          <cell r="G491" t="str">
            <v>一般生</v>
          </cell>
        </row>
        <row r="492">
          <cell r="A492">
            <v>103401114</v>
          </cell>
          <cell r="B492" t="str">
            <v>K222485232</v>
          </cell>
          <cell r="C492" t="str">
            <v>休管</v>
          </cell>
          <cell r="D492" t="str">
            <v>羅映婷</v>
          </cell>
          <cell r="E492">
            <v>850719</v>
          </cell>
          <cell r="F492" t="str">
            <v>女</v>
          </cell>
          <cell r="G492" t="str">
            <v>一般生</v>
          </cell>
        </row>
        <row r="493">
          <cell r="A493">
            <v>103401115</v>
          </cell>
          <cell r="B493" t="str">
            <v>J222751918</v>
          </cell>
          <cell r="C493" t="str">
            <v>休管</v>
          </cell>
          <cell r="D493" t="str">
            <v>蔡佾旅</v>
          </cell>
          <cell r="E493">
            <v>850411</v>
          </cell>
          <cell r="F493" t="str">
            <v>女</v>
          </cell>
          <cell r="G493" t="str">
            <v>一般生</v>
          </cell>
        </row>
        <row r="494">
          <cell r="A494">
            <v>103401118</v>
          </cell>
          <cell r="B494" t="str">
            <v>L124894595</v>
          </cell>
          <cell r="C494" t="str">
            <v>休管</v>
          </cell>
          <cell r="D494" t="str">
            <v>張永叡</v>
          </cell>
          <cell r="E494">
            <v>850220</v>
          </cell>
          <cell r="F494" t="str">
            <v>男</v>
          </cell>
          <cell r="G494" t="str">
            <v>一般生</v>
          </cell>
        </row>
        <row r="495">
          <cell r="A495">
            <v>103401125</v>
          </cell>
          <cell r="B495" t="str">
            <v>K122877103</v>
          </cell>
          <cell r="C495" t="str">
            <v>休管</v>
          </cell>
          <cell r="D495" t="str">
            <v>林保傑</v>
          </cell>
          <cell r="E495">
            <v>841015</v>
          </cell>
          <cell r="F495" t="str">
            <v>男</v>
          </cell>
          <cell r="G495" t="str">
            <v>一般生</v>
          </cell>
        </row>
        <row r="496">
          <cell r="A496">
            <v>103401127</v>
          </cell>
          <cell r="B496" t="str">
            <v>K222856311</v>
          </cell>
          <cell r="C496" t="str">
            <v>休管</v>
          </cell>
          <cell r="D496" t="str">
            <v>羅惠敏</v>
          </cell>
          <cell r="E496">
            <v>850503</v>
          </cell>
          <cell r="F496" t="str">
            <v>女</v>
          </cell>
          <cell r="G496" t="str">
            <v>一般生</v>
          </cell>
        </row>
        <row r="497">
          <cell r="A497">
            <v>103401129</v>
          </cell>
          <cell r="B497" t="str">
            <v>L125002331</v>
          </cell>
          <cell r="C497" t="str">
            <v>休管</v>
          </cell>
          <cell r="D497" t="str">
            <v>蘇聖軒</v>
          </cell>
          <cell r="E497">
            <v>850315</v>
          </cell>
          <cell r="F497" t="str">
            <v>男</v>
          </cell>
          <cell r="G497" t="str">
            <v>一般生</v>
          </cell>
        </row>
        <row r="498">
          <cell r="A498">
            <v>103401133</v>
          </cell>
          <cell r="B498" t="str">
            <v>R224353176</v>
          </cell>
          <cell r="C498" t="str">
            <v>休管</v>
          </cell>
          <cell r="D498" t="str">
            <v>蘇鈺靜</v>
          </cell>
          <cell r="E498">
            <v>850704</v>
          </cell>
          <cell r="F498" t="str">
            <v>女</v>
          </cell>
          <cell r="G498" t="str">
            <v>一般生</v>
          </cell>
        </row>
        <row r="499">
          <cell r="A499">
            <v>103401135</v>
          </cell>
          <cell r="B499" t="str">
            <v>K222612597</v>
          </cell>
          <cell r="C499" t="str">
            <v>休管</v>
          </cell>
          <cell r="D499" t="str">
            <v>羅嘉欣</v>
          </cell>
          <cell r="E499">
            <v>841112</v>
          </cell>
          <cell r="F499" t="str">
            <v>女</v>
          </cell>
          <cell r="G499" t="str">
            <v>一般生</v>
          </cell>
        </row>
        <row r="500">
          <cell r="A500">
            <v>103401137</v>
          </cell>
          <cell r="B500" t="str">
            <v>L225096988</v>
          </cell>
          <cell r="C500" t="str">
            <v>休管</v>
          </cell>
          <cell r="D500" t="str">
            <v>張思庭</v>
          </cell>
          <cell r="E500">
            <v>850403</v>
          </cell>
          <cell r="F500" t="str">
            <v>女</v>
          </cell>
          <cell r="G500" t="str">
            <v>一般生</v>
          </cell>
        </row>
        <row r="501">
          <cell r="A501">
            <v>103401139</v>
          </cell>
          <cell r="B501" t="str">
            <v>L224977920</v>
          </cell>
          <cell r="C501" t="str">
            <v>休管</v>
          </cell>
          <cell r="D501" t="str">
            <v>張之容</v>
          </cell>
          <cell r="E501">
            <v>850619</v>
          </cell>
          <cell r="F501" t="str">
            <v>女</v>
          </cell>
          <cell r="G501" t="str">
            <v>一般生</v>
          </cell>
        </row>
        <row r="502">
          <cell r="A502">
            <v>103401144</v>
          </cell>
          <cell r="B502" t="str">
            <v>H124785848</v>
          </cell>
          <cell r="C502" t="str">
            <v>休管</v>
          </cell>
          <cell r="D502" t="str">
            <v>古亦展</v>
          </cell>
          <cell r="E502">
            <v>841204</v>
          </cell>
          <cell r="F502" t="str">
            <v>男</v>
          </cell>
          <cell r="G502" t="str">
            <v>一般生</v>
          </cell>
        </row>
        <row r="503">
          <cell r="A503">
            <v>103401150</v>
          </cell>
          <cell r="B503" t="str">
            <v>K122622233</v>
          </cell>
          <cell r="C503" t="str">
            <v>休管</v>
          </cell>
          <cell r="D503" t="str">
            <v>黃品翔</v>
          </cell>
          <cell r="E503">
            <v>850202</v>
          </cell>
          <cell r="F503" t="str">
            <v>男</v>
          </cell>
          <cell r="G503" t="str">
            <v>一般生</v>
          </cell>
        </row>
        <row r="504">
          <cell r="A504">
            <v>103401153</v>
          </cell>
          <cell r="B504" t="str">
            <v>K122872206</v>
          </cell>
          <cell r="C504" t="str">
            <v>休管</v>
          </cell>
          <cell r="D504" t="str">
            <v>洪文哲</v>
          </cell>
          <cell r="E504">
            <v>830721</v>
          </cell>
          <cell r="F504" t="str">
            <v>男</v>
          </cell>
          <cell r="G504" t="str">
            <v>一般生</v>
          </cell>
        </row>
        <row r="505">
          <cell r="A505">
            <v>103401157</v>
          </cell>
          <cell r="B505" t="str">
            <v>F129630882</v>
          </cell>
          <cell r="C505" t="str">
            <v>休管</v>
          </cell>
          <cell r="D505" t="str">
            <v>陳宇翱</v>
          </cell>
          <cell r="E505">
            <v>850829</v>
          </cell>
          <cell r="F505" t="str">
            <v>男</v>
          </cell>
          <cell r="G505" t="str">
            <v>一般生</v>
          </cell>
        </row>
        <row r="506">
          <cell r="A506">
            <v>103401161</v>
          </cell>
          <cell r="B506" t="str">
            <v>H124119531</v>
          </cell>
          <cell r="C506" t="str">
            <v>休管</v>
          </cell>
          <cell r="D506" t="str">
            <v>葉翔登</v>
          </cell>
          <cell r="E506">
            <v>850712</v>
          </cell>
          <cell r="F506" t="str">
            <v>男</v>
          </cell>
          <cell r="G506" t="str">
            <v>一般生</v>
          </cell>
        </row>
        <row r="507">
          <cell r="A507">
            <v>103401162</v>
          </cell>
          <cell r="B507" t="str">
            <v>K122273301</v>
          </cell>
          <cell r="C507" t="str">
            <v>休管</v>
          </cell>
          <cell r="D507" t="str">
            <v>李承恩</v>
          </cell>
          <cell r="E507">
            <v>810607</v>
          </cell>
          <cell r="F507" t="str">
            <v>男</v>
          </cell>
          <cell r="G507" t="str">
            <v>一般生</v>
          </cell>
        </row>
        <row r="508">
          <cell r="A508">
            <v>103401203</v>
          </cell>
          <cell r="B508" t="str">
            <v>O100442664</v>
          </cell>
          <cell r="C508" t="str">
            <v>休管</v>
          </cell>
          <cell r="D508" t="str">
            <v>張正德</v>
          </cell>
          <cell r="E508">
            <v>850617</v>
          </cell>
          <cell r="F508" t="str">
            <v>男</v>
          </cell>
          <cell r="G508" t="str">
            <v>一般生</v>
          </cell>
        </row>
        <row r="509">
          <cell r="A509">
            <v>103401204</v>
          </cell>
          <cell r="B509" t="str">
            <v>L125113035</v>
          </cell>
          <cell r="C509" t="str">
            <v>休管</v>
          </cell>
          <cell r="D509" t="str">
            <v>吳信和</v>
          </cell>
          <cell r="E509">
            <v>850321</v>
          </cell>
          <cell r="F509" t="str">
            <v>男</v>
          </cell>
          <cell r="G509" t="str">
            <v>一般生</v>
          </cell>
        </row>
        <row r="510">
          <cell r="A510">
            <v>103401209</v>
          </cell>
          <cell r="B510" t="str">
            <v>K222618973</v>
          </cell>
          <cell r="C510" t="str">
            <v>休管</v>
          </cell>
          <cell r="D510" t="str">
            <v>楊欣容</v>
          </cell>
          <cell r="E510">
            <v>850517</v>
          </cell>
          <cell r="F510" t="str">
            <v>女</v>
          </cell>
          <cell r="G510" t="str">
            <v>一般生</v>
          </cell>
        </row>
        <row r="511">
          <cell r="A511">
            <v>103401210</v>
          </cell>
          <cell r="B511" t="str">
            <v>F229278875</v>
          </cell>
          <cell r="C511" t="str">
            <v>休管</v>
          </cell>
          <cell r="D511" t="str">
            <v>林怡文</v>
          </cell>
          <cell r="E511">
            <v>850526</v>
          </cell>
          <cell r="F511" t="str">
            <v>女</v>
          </cell>
          <cell r="G511" t="str">
            <v>一般生</v>
          </cell>
        </row>
        <row r="512">
          <cell r="A512">
            <v>103401212</v>
          </cell>
          <cell r="B512" t="str">
            <v>K122883638</v>
          </cell>
          <cell r="C512" t="str">
            <v>休管</v>
          </cell>
          <cell r="D512" t="str">
            <v>羅宸</v>
          </cell>
          <cell r="E512">
            <v>841009</v>
          </cell>
          <cell r="F512" t="str">
            <v>男</v>
          </cell>
          <cell r="G512" t="str">
            <v>一般生</v>
          </cell>
        </row>
        <row r="513">
          <cell r="A513">
            <v>103401215</v>
          </cell>
          <cell r="B513" t="str">
            <v>B123201954</v>
          </cell>
          <cell r="C513" t="str">
            <v>休管</v>
          </cell>
          <cell r="D513" t="str">
            <v>黃國賢</v>
          </cell>
          <cell r="E513">
            <v>850807</v>
          </cell>
          <cell r="F513" t="str">
            <v>男</v>
          </cell>
          <cell r="G513" t="str">
            <v>一般生</v>
          </cell>
        </row>
        <row r="514">
          <cell r="A514">
            <v>103401216</v>
          </cell>
          <cell r="B514" t="str">
            <v>B123094780</v>
          </cell>
          <cell r="C514" t="str">
            <v>休管</v>
          </cell>
          <cell r="D514" t="str">
            <v>方鐸昇</v>
          </cell>
          <cell r="E514">
            <v>840515</v>
          </cell>
          <cell r="F514" t="str">
            <v>男</v>
          </cell>
          <cell r="G514" t="str">
            <v>一般生</v>
          </cell>
        </row>
        <row r="515">
          <cell r="A515">
            <v>103401217</v>
          </cell>
          <cell r="B515" t="str">
            <v>L224731906</v>
          </cell>
          <cell r="C515" t="str">
            <v>休管</v>
          </cell>
          <cell r="D515" t="str">
            <v>許倞怡</v>
          </cell>
          <cell r="E515">
            <v>841213</v>
          </cell>
          <cell r="F515" t="str">
            <v>女</v>
          </cell>
          <cell r="G515" t="str">
            <v>一般生</v>
          </cell>
        </row>
        <row r="516">
          <cell r="A516">
            <v>103401221</v>
          </cell>
          <cell r="B516" t="str">
            <v>K222658977</v>
          </cell>
          <cell r="C516" t="str">
            <v>休管</v>
          </cell>
          <cell r="D516" t="str">
            <v>邱瑋苓</v>
          </cell>
          <cell r="E516">
            <v>840211</v>
          </cell>
          <cell r="F516" t="str">
            <v>女</v>
          </cell>
          <cell r="G516" t="str">
            <v>一般生</v>
          </cell>
        </row>
        <row r="517">
          <cell r="A517">
            <v>103401222</v>
          </cell>
          <cell r="B517" t="str">
            <v>J122872170</v>
          </cell>
          <cell r="C517" t="str">
            <v>休管</v>
          </cell>
          <cell r="D517" t="str">
            <v>陳勇澤</v>
          </cell>
          <cell r="E517">
            <v>850407</v>
          </cell>
          <cell r="F517" t="str">
            <v>男</v>
          </cell>
          <cell r="G517" t="str">
            <v>一般生</v>
          </cell>
        </row>
        <row r="518">
          <cell r="A518">
            <v>103401223</v>
          </cell>
          <cell r="B518" t="str">
            <v>K222815249</v>
          </cell>
          <cell r="C518" t="str">
            <v>休管</v>
          </cell>
          <cell r="D518" t="str">
            <v>蕭羽庭</v>
          </cell>
          <cell r="E518">
            <v>850124</v>
          </cell>
          <cell r="F518" t="str">
            <v>女</v>
          </cell>
          <cell r="G518" t="str">
            <v>一般生</v>
          </cell>
        </row>
        <row r="519">
          <cell r="A519">
            <v>103401225</v>
          </cell>
          <cell r="B519" t="str">
            <v>K122923253</v>
          </cell>
          <cell r="C519" t="str">
            <v>休管</v>
          </cell>
          <cell r="D519" t="str">
            <v>黃俊晨</v>
          </cell>
          <cell r="E519">
            <v>850812</v>
          </cell>
          <cell r="F519" t="str">
            <v>男</v>
          </cell>
          <cell r="G519" t="str">
            <v>一般生</v>
          </cell>
        </row>
        <row r="520">
          <cell r="A520">
            <v>103401229</v>
          </cell>
          <cell r="B520" t="str">
            <v>K222853052</v>
          </cell>
          <cell r="C520" t="str">
            <v>休管</v>
          </cell>
          <cell r="D520" t="str">
            <v>張鈞筑</v>
          </cell>
          <cell r="E520">
            <v>850817</v>
          </cell>
          <cell r="F520" t="str">
            <v>女</v>
          </cell>
          <cell r="G520" t="str">
            <v>一般生</v>
          </cell>
        </row>
        <row r="521">
          <cell r="A521">
            <v>103401230</v>
          </cell>
          <cell r="B521" t="str">
            <v>K221986963</v>
          </cell>
          <cell r="C521" t="str">
            <v>休管</v>
          </cell>
          <cell r="D521" t="str">
            <v>楊蕎竹</v>
          </cell>
          <cell r="E521">
            <v>840914</v>
          </cell>
          <cell r="F521" t="str">
            <v>女</v>
          </cell>
          <cell r="G521" t="str">
            <v>一般生</v>
          </cell>
        </row>
        <row r="522">
          <cell r="A522">
            <v>103401231</v>
          </cell>
          <cell r="B522" t="str">
            <v>F129642060</v>
          </cell>
          <cell r="C522" t="str">
            <v>休管</v>
          </cell>
          <cell r="D522" t="str">
            <v>黃柏文</v>
          </cell>
          <cell r="E522">
            <v>841112</v>
          </cell>
          <cell r="F522" t="str">
            <v>男</v>
          </cell>
          <cell r="G522" t="str">
            <v>一般生</v>
          </cell>
        </row>
        <row r="523">
          <cell r="A523">
            <v>103401238</v>
          </cell>
          <cell r="B523" t="str">
            <v>L224838419</v>
          </cell>
          <cell r="C523" t="str">
            <v>休管</v>
          </cell>
          <cell r="D523" t="str">
            <v>蔡碧蓮</v>
          </cell>
          <cell r="E523">
            <v>850716</v>
          </cell>
          <cell r="F523" t="str">
            <v>女</v>
          </cell>
          <cell r="G523" t="str">
            <v>一般生</v>
          </cell>
        </row>
        <row r="524">
          <cell r="A524">
            <v>103401245</v>
          </cell>
          <cell r="B524" t="str">
            <v>N225846248</v>
          </cell>
          <cell r="C524" t="str">
            <v>休管</v>
          </cell>
          <cell r="D524" t="str">
            <v>周舒涵</v>
          </cell>
          <cell r="E524">
            <v>850829</v>
          </cell>
          <cell r="F524" t="str">
            <v>女</v>
          </cell>
          <cell r="G524" t="str">
            <v>一般生</v>
          </cell>
        </row>
        <row r="525">
          <cell r="A525">
            <v>103401246</v>
          </cell>
          <cell r="B525" t="str">
            <v>A229046574</v>
          </cell>
          <cell r="C525" t="str">
            <v>休管</v>
          </cell>
          <cell r="D525" t="str">
            <v>品茹</v>
          </cell>
          <cell r="E525">
            <v>850314</v>
          </cell>
          <cell r="F525" t="str">
            <v>女</v>
          </cell>
          <cell r="G525" t="str">
            <v>一般生</v>
          </cell>
        </row>
        <row r="526">
          <cell r="A526">
            <v>103401249</v>
          </cell>
          <cell r="B526" t="str">
            <v>K222716581</v>
          </cell>
          <cell r="C526" t="str">
            <v>休管</v>
          </cell>
          <cell r="D526" t="str">
            <v>陳雅瑜</v>
          </cell>
          <cell r="E526">
            <v>850628</v>
          </cell>
          <cell r="F526" t="str">
            <v>女</v>
          </cell>
          <cell r="G526" t="str">
            <v>一般生</v>
          </cell>
        </row>
        <row r="527">
          <cell r="A527">
            <v>103401250</v>
          </cell>
          <cell r="B527" t="str">
            <v>K222761595</v>
          </cell>
          <cell r="C527" t="str">
            <v>休管</v>
          </cell>
          <cell r="D527" t="str">
            <v>徐鈺佳</v>
          </cell>
          <cell r="E527">
            <v>850724</v>
          </cell>
          <cell r="F527" t="str">
            <v>女</v>
          </cell>
          <cell r="G527" t="str">
            <v>一般生</v>
          </cell>
        </row>
        <row r="528">
          <cell r="A528">
            <v>103401251</v>
          </cell>
          <cell r="B528" t="str">
            <v>K122382538</v>
          </cell>
          <cell r="C528" t="str">
            <v>休管</v>
          </cell>
          <cell r="D528" t="str">
            <v>范綱志</v>
          </cell>
          <cell r="E528">
            <v>850612</v>
          </cell>
          <cell r="F528" t="str">
            <v>男</v>
          </cell>
          <cell r="G528" t="str">
            <v>一般生</v>
          </cell>
        </row>
        <row r="529">
          <cell r="A529">
            <v>103401252</v>
          </cell>
          <cell r="B529" t="str">
            <v>K122884251</v>
          </cell>
          <cell r="C529" t="str">
            <v>休管</v>
          </cell>
          <cell r="D529" t="str">
            <v>楊承育</v>
          </cell>
          <cell r="E529">
            <v>850522</v>
          </cell>
          <cell r="F529" t="str">
            <v>男</v>
          </cell>
          <cell r="G529" t="str">
            <v>一般生</v>
          </cell>
        </row>
        <row r="530">
          <cell r="A530">
            <v>103401253</v>
          </cell>
          <cell r="B530" t="str">
            <v>K122622340</v>
          </cell>
          <cell r="C530" t="str">
            <v>休管</v>
          </cell>
          <cell r="D530" t="str">
            <v>張堯智</v>
          </cell>
          <cell r="E530">
            <v>841007</v>
          </cell>
          <cell r="F530" t="str">
            <v>男</v>
          </cell>
          <cell r="G530" t="str">
            <v>一般生</v>
          </cell>
        </row>
        <row r="531">
          <cell r="A531">
            <v>103401254</v>
          </cell>
          <cell r="B531" t="str">
            <v>K222268875</v>
          </cell>
          <cell r="C531" t="str">
            <v>休管</v>
          </cell>
          <cell r="D531" t="str">
            <v>葉家妤</v>
          </cell>
          <cell r="E531">
            <v>841225</v>
          </cell>
          <cell r="F531" t="str">
            <v>女</v>
          </cell>
          <cell r="G531" t="str">
            <v>一般生</v>
          </cell>
        </row>
        <row r="532">
          <cell r="A532">
            <v>103401256</v>
          </cell>
          <cell r="B532" t="str">
            <v>K122925695</v>
          </cell>
          <cell r="C532" t="str">
            <v>休管</v>
          </cell>
          <cell r="D532" t="str">
            <v>徐政瑋</v>
          </cell>
          <cell r="E532">
            <v>841107</v>
          </cell>
          <cell r="F532" t="str">
            <v>男</v>
          </cell>
          <cell r="G532" t="str">
            <v>一般生</v>
          </cell>
        </row>
        <row r="533">
          <cell r="A533">
            <v>103401258</v>
          </cell>
          <cell r="B533" t="str">
            <v>K222565351</v>
          </cell>
          <cell r="C533" t="str">
            <v>休管</v>
          </cell>
          <cell r="D533" t="str">
            <v>王柔云</v>
          </cell>
          <cell r="E533">
            <v>850831</v>
          </cell>
          <cell r="F533" t="str">
            <v>女</v>
          </cell>
          <cell r="G533" t="str">
            <v>一般生</v>
          </cell>
        </row>
        <row r="534">
          <cell r="A534">
            <v>103401259</v>
          </cell>
          <cell r="B534" t="str">
            <v>K122547388</v>
          </cell>
          <cell r="C534" t="str">
            <v>休管</v>
          </cell>
          <cell r="D534" t="str">
            <v>陳岳均</v>
          </cell>
          <cell r="E534">
            <v>841117</v>
          </cell>
          <cell r="F534" t="str">
            <v>男</v>
          </cell>
          <cell r="G534" t="str">
            <v>一般生</v>
          </cell>
        </row>
        <row r="535">
          <cell r="A535">
            <v>103401304</v>
          </cell>
          <cell r="B535" t="str">
            <v>G222193674</v>
          </cell>
          <cell r="C535" t="str">
            <v>休管</v>
          </cell>
          <cell r="D535" t="str">
            <v>翁毓婷</v>
          </cell>
          <cell r="E535">
            <v>850808</v>
          </cell>
          <cell r="F535" t="str">
            <v>女</v>
          </cell>
          <cell r="G535" t="str">
            <v>一般生</v>
          </cell>
        </row>
        <row r="536">
          <cell r="A536">
            <v>103401305</v>
          </cell>
          <cell r="B536" t="str">
            <v>M222672987</v>
          </cell>
          <cell r="C536" t="str">
            <v>休管</v>
          </cell>
          <cell r="D536" t="str">
            <v>廖梅均</v>
          </cell>
          <cell r="E536">
            <v>841222</v>
          </cell>
          <cell r="F536" t="str">
            <v>女</v>
          </cell>
          <cell r="G536" t="str">
            <v>一般生</v>
          </cell>
        </row>
        <row r="537">
          <cell r="A537">
            <v>103401306</v>
          </cell>
          <cell r="B537" t="str">
            <v>K222597193</v>
          </cell>
          <cell r="C537" t="str">
            <v>休管</v>
          </cell>
          <cell r="D537" t="str">
            <v>楊珮珊</v>
          </cell>
          <cell r="E537">
            <v>821120</v>
          </cell>
          <cell r="F537" t="str">
            <v>女</v>
          </cell>
          <cell r="G537" t="str">
            <v>中度身心障礙學生</v>
          </cell>
        </row>
        <row r="538">
          <cell r="A538">
            <v>103401307</v>
          </cell>
          <cell r="B538" t="str">
            <v>O100434108</v>
          </cell>
          <cell r="C538" t="str">
            <v>休管</v>
          </cell>
          <cell r="D538" t="str">
            <v>賀偉軒</v>
          </cell>
          <cell r="E538">
            <v>850122</v>
          </cell>
          <cell r="F538" t="str">
            <v>男</v>
          </cell>
          <cell r="G538" t="str">
            <v>一般生</v>
          </cell>
        </row>
        <row r="539">
          <cell r="A539">
            <v>103401308</v>
          </cell>
          <cell r="B539" t="str">
            <v>K222809778</v>
          </cell>
          <cell r="C539" t="str">
            <v>休管</v>
          </cell>
          <cell r="D539" t="str">
            <v>溫家盈</v>
          </cell>
          <cell r="E539">
            <v>850202</v>
          </cell>
          <cell r="F539" t="str">
            <v>女</v>
          </cell>
          <cell r="G539" t="str">
            <v>一般生</v>
          </cell>
        </row>
        <row r="540">
          <cell r="A540">
            <v>103401309</v>
          </cell>
          <cell r="B540" t="str">
            <v>L224975257</v>
          </cell>
          <cell r="C540" t="str">
            <v>休管</v>
          </cell>
          <cell r="D540" t="str">
            <v>王思妮</v>
          </cell>
          <cell r="E540">
            <v>841114</v>
          </cell>
          <cell r="F540" t="str">
            <v>女</v>
          </cell>
          <cell r="G540" t="str">
            <v>一般生</v>
          </cell>
        </row>
        <row r="541">
          <cell r="A541">
            <v>103401313</v>
          </cell>
          <cell r="B541" t="str">
            <v>K222759362</v>
          </cell>
          <cell r="C541" t="str">
            <v>休管</v>
          </cell>
          <cell r="D541" t="str">
            <v>劉倍甄</v>
          </cell>
          <cell r="E541">
            <v>850224</v>
          </cell>
          <cell r="F541" t="str">
            <v>女</v>
          </cell>
          <cell r="G541" t="str">
            <v>一般生</v>
          </cell>
        </row>
        <row r="542">
          <cell r="A542">
            <v>103401317</v>
          </cell>
          <cell r="B542" t="str">
            <v>G222193763</v>
          </cell>
          <cell r="C542" t="str">
            <v>休管</v>
          </cell>
          <cell r="D542" t="str">
            <v>邱羿瑜</v>
          </cell>
          <cell r="E542">
            <v>850820</v>
          </cell>
          <cell r="F542" t="str">
            <v>女</v>
          </cell>
          <cell r="G542" t="str">
            <v>一般生</v>
          </cell>
        </row>
        <row r="543">
          <cell r="A543">
            <v>103401319</v>
          </cell>
          <cell r="B543" t="str">
            <v>J122740637</v>
          </cell>
          <cell r="C543" t="str">
            <v>休管</v>
          </cell>
          <cell r="D543" t="str">
            <v>吳承威</v>
          </cell>
          <cell r="E543">
            <v>850810</v>
          </cell>
          <cell r="F543" t="str">
            <v>男</v>
          </cell>
          <cell r="G543" t="str">
            <v>一般生</v>
          </cell>
        </row>
        <row r="544">
          <cell r="A544">
            <v>103401321</v>
          </cell>
          <cell r="B544" t="str">
            <v>J122783605</v>
          </cell>
          <cell r="C544" t="str">
            <v>休管</v>
          </cell>
          <cell r="D544" t="str">
            <v>奕信</v>
          </cell>
          <cell r="E544">
            <v>850318</v>
          </cell>
          <cell r="F544" t="str">
            <v>男</v>
          </cell>
          <cell r="G544" t="str">
            <v>一般生</v>
          </cell>
        </row>
        <row r="545">
          <cell r="A545">
            <v>103401322</v>
          </cell>
          <cell r="B545" t="str">
            <v>T224140635</v>
          </cell>
          <cell r="C545" t="str">
            <v>休管</v>
          </cell>
          <cell r="D545" t="str">
            <v>劉宜瑄</v>
          </cell>
          <cell r="E545">
            <v>841225</v>
          </cell>
          <cell r="F545" t="str">
            <v>女</v>
          </cell>
          <cell r="G545" t="str">
            <v>一般生</v>
          </cell>
        </row>
        <row r="546">
          <cell r="A546">
            <v>103401324</v>
          </cell>
          <cell r="B546" t="str">
            <v>K222819381</v>
          </cell>
          <cell r="C546" t="str">
            <v>休管</v>
          </cell>
          <cell r="D546" t="str">
            <v>張佳方</v>
          </cell>
          <cell r="E546">
            <v>840911</v>
          </cell>
          <cell r="F546" t="str">
            <v>女</v>
          </cell>
          <cell r="G546" t="str">
            <v>一般生</v>
          </cell>
        </row>
        <row r="547">
          <cell r="A547">
            <v>103401326</v>
          </cell>
          <cell r="B547" t="str">
            <v>K122772925</v>
          </cell>
          <cell r="C547" t="str">
            <v>休管</v>
          </cell>
          <cell r="D547" t="str">
            <v>吳政皓</v>
          </cell>
          <cell r="E547">
            <v>850628</v>
          </cell>
          <cell r="F547" t="str">
            <v>男</v>
          </cell>
          <cell r="G547" t="str">
            <v>一般生</v>
          </cell>
        </row>
        <row r="548">
          <cell r="A548">
            <v>103401327</v>
          </cell>
          <cell r="B548" t="str">
            <v>K122672313</v>
          </cell>
          <cell r="C548" t="str">
            <v>休管</v>
          </cell>
          <cell r="D548" t="str">
            <v>林建成</v>
          </cell>
          <cell r="E548">
            <v>850811</v>
          </cell>
          <cell r="F548" t="str">
            <v>男</v>
          </cell>
          <cell r="G548" t="str">
            <v>一般生</v>
          </cell>
        </row>
        <row r="549">
          <cell r="A549">
            <v>103401328</v>
          </cell>
          <cell r="B549" t="str">
            <v>K222744843</v>
          </cell>
          <cell r="C549" t="str">
            <v>休管</v>
          </cell>
          <cell r="D549" t="str">
            <v>陳紫芸</v>
          </cell>
          <cell r="E549">
            <v>841124</v>
          </cell>
          <cell r="F549" t="str">
            <v>女</v>
          </cell>
          <cell r="G549" t="str">
            <v>一般生</v>
          </cell>
        </row>
        <row r="550">
          <cell r="A550">
            <v>103401329</v>
          </cell>
          <cell r="B550" t="str">
            <v>K222741986</v>
          </cell>
          <cell r="C550" t="str">
            <v>休管</v>
          </cell>
          <cell r="D550" t="str">
            <v>黃俊蓉</v>
          </cell>
          <cell r="E550">
            <v>831220</v>
          </cell>
          <cell r="F550" t="str">
            <v>女</v>
          </cell>
          <cell r="G550" t="str">
            <v>一般生</v>
          </cell>
        </row>
        <row r="551">
          <cell r="A551">
            <v>103401331</v>
          </cell>
          <cell r="B551" t="str">
            <v>K122280191</v>
          </cell>
          <cell r="C551" t="str">
            <v>休管</v>
          </cell>
          <cell r="D551" t="str">
            <v>黃浩穎</v>
          </cell>
          <cell r="E551">
            <v>830523</v>
          </cell>
          <cell r="F551" t="str">
            <v>男</v>
          </cell>
          <cell r="G551" t="str">
            <v>一般生</v>
          </cell>
        </row>
        <row r="552">
          <cell r="A552">
            <v>103401334</v>
          </cell>
          <cell r="B552" t="str">
            <v>K122918421</v>
          </cell>
          <cell r="C552" t="str">
            <v>休管</v>
          </cell>
          <cell r="D552" t="str">
            <v>劉凡駿</v>
          </cell>
          <cell r="E552">
            <v>850223</v>
          </cell>
          <cell r="F552" t="str">
            <v>男</v>
          </cell>
          <cell r="G552" t="str">
            <v>一般生</v>
          </cell>
        </row>
        <row r="553">
          <cell r="A553">
            <v>103401335</v>
          </cell>
          <cell r="B553" t="str">
            <v>K122672466</v>
          </cell>
          <cell r="C553" t="str">
            <v>休管</v>
          </cell>
          <cell r="D553" t="str">
            <v>謝志政</v>
          </cell>
          <cell r="E553">
            <v>850831</v>
          </cell>
          <cell r="F553" t="str">
            <v>男</v>
          </cell>
          <cell r="G553" t="str">
            <v>一般生</v>
          </cell>
        </row>
        <row r="554">
          <cell r="A554">
            <v>103401336</v>
          </cell>
          <cell r="B554" t="str">
            <v>O100440660</v>
          </cell>
          <cell r="C554" t="str">
            <v>休管</v>
          </cell>
          <cell r="D554" t="str">
            <v>王紹宇</v>
          </cell>
          <cell r="E554">
            <v>850304</v>
          </cell>
          <cell r="F554" t="str">
            <v>男</v>
          </cell>
          <cell r="G554" t="str">
            <v>一般生</v>
          </cell>
        </row>
        <row r="555">
          <cell r="A555">
            <v>103401337</v>
          </cell>
          <cell r="B555" t="str">
            <v>K222712154</v>
          </cell>
          <cell r="C555" t="str">
            <v>休管</v>
          </cell>
          <cell r="D555" t="str">
            <v>賴立芩</v>
          </cell>
          <cell r="E555">
            <v>850811</v>
          </cell>
          <cell r="F555" t="str">
            <v>女</v>
          </cell>
          <cell r="G555" t="str">
            <v>一般生</v>
          </cell>
        </row>
        <row r="556">
          <cell r="A556">
            <v>103401401</v>
          </cell>
          <cell r="B556" t="str">
            <v>H125021021</v>
          </cell>
          <cell r="C556" t="str">
            <v>休管</v>
          </cell>
          <cell r="D556" t="str">
            <v>劉彥章</v>
          </cell>
          <cell r="E556">
            <v>850721</v>
          </cell>
          <cell r="F556" t="str">
            <v>男</v>
          </cell>
          <cell r="G556" t="str">
            <v>一般生</v>
          </cell>
        </row>
        <row r="557">
          <cell r="A557">
            <v>103401403</v>
          </cell>
          <cell r="B557" t="str">
            <v>H124275025</v>
          </cell>
          <cell r="C557" t="str">
            <v>休管</v>
          </cell>
          <cell r="D557" t="str">
            <v>陳義弦</v>
          </cell>
          <cell r="E557">
            <v>850730</v>
          </cell>
          <cell r="F557" t="str">
            <v>男</v>
          </cell>
          <cell r="G557" t="str">
            <v>一般生</v>
          </cell>
        </row>
        <row r="558">
          <cell r="A558">
            <v>103401405</v>
          </cell>
          <cell r="B558" t="str">
            <v>A228648529</v>
          </cell>
          <cell r="C558" t="str">
            <v>休管</v>
          </cell>
          <cell r="D558" t="str">
            <v>陳明貞</v>
          </cell>
          <cell r="E558">
            <v>841227</v>
          </cell>
          <cell r="F558" t="str">
            <v>女</v>
          </cell>
          <cell r="G558" t="str">
            <v>一般生</v>
          </cell>
        </row>
        <row r="559">
          <cell r="A559">
            <v>103401407</v>
          </cell>
          <cell r="B559" t="str">
            <v>K222270348</v>
          </cell>
          <cell r="C559" t="str">
            <v>休管</v>
          </cell>
          <cell r="D559" t="str">
            <v>王若凡</v>
          </cell>
          <cell r="E559">
            <v>840923</v>
          </cell>
          <cell r="F559" t="str">
            <v>女</v>
          </cell>
          <cell r="G559" t="str">
            <v>一般生</v>
          </cell>
        </row>
        <row r="560">
          <cell r="A560">
            <v>103401408</v>
          </cell>
          <cell r="B560" t="str">
            <v>L224912741</v>
          </cell>
          <cell r="C560" t="str">
            <v>休管</v>
          </cell>
          <cell r="D560" t="str">
            <v>林春驊</v>
          </cell>
          <cell r="E560">
            <v>850317</v>
          </cell>
          <cell r="F560" t="str">
            <v>女</v>
          </cell>
          <cell r="G560" t="str">
            <v>一般生</v>
          </cell>
        </row>
        <row r="561">
          <cell r="A561">
            <v>103401409</v>
          </cell>
          <cell r="B561" t="str">
            <v>K222717588</v>
          </cell>
          <cell r="C561" t="str">
            <v>休管</v>
          </cell>
          <cell r="D561" t="str">
            <v>江美燁</v>
          </cell>
          <cell r="E561">
            <v>850603</v>
          </cell>
          <cell r="F561" t="str">
            <v>女</v>
          </cell>
          <cell r="G561" t="str">
            <v>一般生</v>
          </cell>
        </row>
        <row r="562">
          <cell r="A562">
            <v>103401413</v>
          </cell>
          <cell r="B562" t="str">
            <v>J122815497</v>
          </cell>
          <cell r="C562" t="str">
            <v>休管</v>
          </cell>
          <cell r="D562" t="str">
            <v>邱義達</v>
          </cell>
          <cell r="E562">
            <v>850205</v>
          </cell>
          <cell r="F562" t="str">
            <v>男</v>
          </cell>
          <cell r="G562" t="str">
            <v>一般生</v>
          </cell>
        </row>
        <row r="563">
          <cell r="A563">
            <v>103401414</v>
          </cell>
          <cell r="B563" t="str">
            <v>K122650380</v>
          </cell>
          <cell r="C563" t="str">
            <v>休管</v>
          </cell>
          <cell r="D563" t="str">
            <v>黎源聖</v>
          </cell>
          <cell r="E563">
            <v>850322</v>
          </cell>
          <cell r="F563" t="str">
            <v>男</v>
          </cell>
          <cell r="G563" t="str">
            <v>一般生</v>
          </cell>
        </row>
        <row r="564">
          <cell r="A564">
            <v>103401415</v>
          </cell>
          <cell r="B564" t="str">
            <v>K222648220</v>
          </cell>
          <cell r="C564" t="str">
            <v>休管</v>
          </cell>
          <cell r="D564" t="str">
            <v>邱韻榕</v>
          </cell>
          <cell r="E564">
            <v>850310</v>
          </cell>
          <cell r="F564" t="str">
            <v>女</v>
          </cell>
          <cell r="G564" t="str">
            <v>一般生</v>
          </cell>
        </row>
        <row r="565">
          <cell r="A565">
            <v>103401416</v>
          </cell>
          <cell r="B565" t="str">
            <v>K222709960</v>
          </cell>
          <cell r="C565" t="str">
            <v>休管</v>
          </cell>
          <cell r="D565" t="str">
            <v>楊佳蓉</v>
          </cell>
          <cell r="E565">
            <v>850612</v>
          </cell>
          <cell r="F565" t="str">
            <v>女</v>
          </cell>
          <cell r="G565" t="str">
            <v>一般生</v>
          </cell>
        </row>
        <row r="566">
          <cell r="A566">
            <v>103401419</v>
          </cell>
          <cell r="B566" t="str">
            <v>R224334251</v>
          </cell>
          <cell r="C566" t="str">
            <v>休管</v>
          </cell>
          <cell r="D566" t="str">
            <v>林采陵</v>
          </cell>
          <cell r="E566">
            <v>850612</v>
          </cell>
          <cell r="F566" t="str">
            <v>女</v>
          </cell>
          <cell r="G566" t="str">
            <v>一般生</v>
          </cell>
        </row>
        <row r="567">
          <cell r="A567">
            <v>103401420</v>
          </cell>
          <cell r="B567" t="str">
            <v>L224915206</v>
          </cell>
          <cell r="C567" t="str">
            <v>休管</v>
          </cell>
          <cell r="D567" t="str">
            <v>鄭雅玲</v>
          </cell>
          <cell r="E567">
            <v>850613</v>
          </cell>
          <cell r="F567" t="str">
            <v>女</v>
          </cell>
          <cell r="G567" t="str">
            <v>一般生</v>
          </cell>
        </row>
        <row r="568">
          <cell r="A568">
            <v>103401423</v>
          </cell>
          <cell r="B568" t="str">
            <v>V221501058</v>
          </cell>
          <cell r="C568" t="str">
            <v>休管</v>
          </cell>
          <cell r="D568" t="str">
            <v>林縈</v>
          </cell>
          <cell r="E568">
            <v>841207</v>
          </cell>
          <cell r="F568" t="str">
            <v>女</v>
          </cell>
          <cell r="G568" t="str">
            <v>一般生</v>
          </cell>
        </row>
        <row r="569">
          <cell r="A569">
            <v>103401425</v>
          </cell>
          <cell r="B569" t="str">
            <v>F229083349</v>
          </cell>
          <cell r="C569" t="str">
            <v>休管</v>
          </cell>
          <cell r="D569" t="str">
            <v>郭倩妤</v>
          </cell>
          <cell r="E569">
            <v>840918</v>
          </cell>
          <cell r="F569" t="str">
            <v>女</v>
          </cell>
          <cell r="G569" t="str">
            <v>一般生</v>
          </cell>
        </row>
        <row r="570">
          <cell r="A570">
            <v>103401426</v>
          </cell>
          <cell r="B570" t="str">
            <v>K222893583</v>
          </cell>
          <cell r="C570" t="str">
            <v>休管</v>
          </cell>
          <cell r="D570" t="str">
            <v>鍾惟婷</v>
          </cell>
          <cell r="E570">
            <v>840913</v>
          </cell>
          <cell r="F570" t="str">
            <v>女</v>
          </cell>
          <cell r="G570" t="str">
            <v>一般生</v>
          </cell>
        </row>
        <row r="571">
          <cell r="A571">
            <v>103401428</v>
          </cell>
          <cell r="B571" t="str">
            <v>G222159163</v>
          </cell>
          <cell r="C571" t="str">
            <v>休管</v>
          </cell>
          <cell r="D571" t="str">
            <v>張芯旖</v>
          </cell>
          <cell r="E571">
            <v>850626</v>
          </cell>
          <cell r="F571" t="str">
            <v>女</v>
          </cell>
          <cell r="G571" t="str">
            <v>一般生</v>
          </cell>
        </row>
        <row r="572">
          <cell r="A572">
            <v>103401429</v>
          </cell>
          <cell r="B572" t="str">
            <v>K222483747</v>
          </cell>
          <cell r="C572" t="str">
            <v>休管</v>
          </cell>
          <cell r="D572" t="str">
            <v>涂韋菱</v>
          </cell>
          <cell r="E572">
            <v>830914</v>
          </cell>
          <cell r="F572" t="str">
            <v>女</v>
          </cell>
          <cell r="G572" t="str">
            <v>一般生</v>
          </cell>
        </row>
        <row r="573">
          <cell r="A573">
            <v>103401431</v>
          </cell>
          <cell r="B573" t="str">
            <v>L125020142</v>
          </cell>
          <cell r="C573" t="str">
            <v>休管</v>
          </cell>
          <cell r="D573" t="str">
            <v>楊晉嘉</v>
          </cell>
          <cell r="E573">
            <v>840927</v>
          </cell>
          <cell r="F573" t="str">
            <v>男</v>
          </cell>
          <cell r="G573" t="str">
            <v>一般生</v>
          </cell>
        </row>
        <row r="574">
          <cell r="A574">
            <v>103401432</v>
          </cell>
          <cell r="B574" t="str">
            <v>K122771357</v>
          </cell>
          <cell r="C574" t="str">
            <v>休管</v>
          </cell>
          <cell r="D574" t="str">
            <v>蔣佳晏</v>
          </cell>
          <cell r="E574">
            <v>841130</v>
          </cell>
          <cell r="F574" t="str">
            <v>男</v>
          </cell>
          <cell r="G574" t="str">
            <v>一般生</v>
          </cell>
        </row>
        <row r="575">
          <cell r="A575">
            <v>103401433</v>
          </cell>
          <cell r="B575" t="str">
            <v>J122806265</v>
          </cell>
          <cell r="C575" t="str">
            <v>休管</v>
          </cell>
          <cell r="D575" t="str">
            <v>劉泓佑</v>
          </cell>
          <cell r="E575">
            <v>840910</v>
          </cell>
          <cell r="F575" t="str">
            <v>男</v>
          </cell>
          <cell r="G575" t="str">
            <v>一般生</v>
          </cell>
        </row>
        <row r="576">
          <cell r="A576">
            <v>103401438</v>
          </cell>
          <cell r="B576" t="str">
            <v>Q124098257</v>
          </cell>
          <cell r="C576" t="str">
            <v>休管</v>
          </cell>
          <cell r="D576" t="str">
            <v>鄭哲亞</v>
          </cell>
          <cell r="E576">
            <v>830520</v>
          </cell>
          <cell r="F576" t="str">
            <v>男</v>
          </cell>
          <cell r="G576" t="str">
            <v>一般生</v>
          </cell>
        </row>
        <row r="577">
          <cell r="A577">
            <v>103401501</v>
          </cell>
          <cell r="B577" t="str">
            <v>T124293586</v>
          </cell>
          <cell r="C577" t="str">
            <v>休運</v>
          </cell>
          <cell r="D577" t="str">
            <v>陳詠洲</v>
          </cell>
          <cell r="E577">
            <v>841001</v>
          </cell>
          <cell r="F577" t="str">
            <v>男</v>
          </cell>
          <cell r="G577" t="str">
            <v>一般生</v>
          </cell>
        </row>
        <row r="578">
          <cell r="A578">
            <v>103401502</v>
          </cell>
          <cell r="B578" t="str">
            <v>K222893716</v>
          </cell>
          <cell r="C578" t="str">
            <v>休運</v>
          </cell>
          <cell r="D578" t="str">
            <v>林怡君</v>
          </cell>
          <cell r="E578">
            <v>841008</v>
          </cell>
          <cell r="F578" t="str">
            <v>女</v>
          </cell>
          <cell r="G578" t="str">
            <v>一般生</v>
          </cell>
        </row>
        <row r="579">
          <cell r="A579">
            <v>103401504</v>
          </cell>
          <cell r="B579" t="str">
            <v>F128902165</v>
          </cell>
          <cell r="C579" t="str">
            <v>休運</v>
          </cell>
          <cell r="D579" t="str">
            <v>游智捷</v>
          </cell>
          <cell r="E579">
            <v>850106</v>
          </cell>
          <cell r="F579" t="str">
            <v>男</v>
          </cell>
          <cell r="G579" t="str">
            <v>一般生</v>
          </cell>
        </row>
        <row r="580">
          <cell r="A580">
            <v>103401505</v>
          </cell>
          <cell r="B580" t="str">
            <v>F129164481</v>
          </cell>
          <cell r="C580" t="str">
            <v>休運</v>
          </cell>
          <cell r="D580" t="str">
            <v>陳豐文</v>
          </cell>
          <cell r="E580">
            <v>840904</v>
          </cell>
          <cell r="F580" t="str">
            <v>男</v>
          </cell>
          <cell r="G580" t="str">
            <v>一般生</v>
          </cell>
        </row>
        <row r="581">
          <cell r="A581">
            <v>103401506</v>
          </cell>
          <cell r="B581" t="str">
            <v>F129731017</v>
          </cell>
          <cell r="C581" t="str">
            <v>休運</v>
          </cell>
          <cell r="D581" t="str">
            <v>周靖訓</v>
          </cell>
          <cell r="E581">
            <v>850707</v>
          </cell>
          <cell r="F581" t="str">
            <v>男</v>
          </cell>
          <cell r="G581" t="str">
            <v>一般生</v>
          </cell>
        </row>
        <row r="582">
          <cell r="A582">
            <v>103401507</v>
          </cell>
          <cell r="B582" t="str">
            <v>F229116058</v>
          </cell>
          <cell r="C582" t="str">
            <v>休運</v>
          </cell>
          <cell r="D582" t="str">
            <v>吳怡瑩</v>
          </cell>
          <cell r="E582">
            <v>840921</v>
          </cell>
          <cell r="F582" t="str">
            <v>女</v>
          </cell>
          <cell r="G582" t="str">
            <v>一般生</v>
          </cell>
        </row>
        <row r="583">
          <cell r="A583">
            <v>103401509</v>
          </cell>
          <cell r="B583" t="str">
            <v>F129569646</v>
          </cell>
          <cell r="C583" t="str">
            <v>休運</v>
          </cell>
          <cell r="D583" t="str">
            <v>伍勤哲</v>
          </cell>
          <cell r="E583">
            <v>841101</v>
          </cell>
          <cell r="F583" t="str">
            <v>男</v>
          </cell>
          <cell r="G583" t="str">
            <v>一般生</v>
          </cell>
        </row>
        <row r="584">
          <cell r="A584">
            <v>103401510</v>
          </cell>
          <cell r="B584" t="str">
            <v>F226935800</v>
          </cell>
          <cell r="C584" t="str">
            <v>休運</v>
          </cell>
          <cell r="D584" t="str">
            <v>林怡汝</v>
          </cell>
          <cell r="E584">
            <v>780501</v>
          </cell>
          <cell r="F584" t="str">
            <v>女</v>
          </cell>
          <cell r="G584" t="str">
            <v>一般生</v>
          </cell>
        </row>
        <row r="585">
          <cell r="A585">
            <v>103401512</v>
          </cell>
          <cell r="B585" t="str">
            <v>A229512877</v>
          </cell>
          <cell r="C585" t="str">
            <v>休運</v>
          </cell>
          <cell r="D585" t="str">
            <v>蔡郁蓓</v>
          </cell>
          <cell r="E585">
            <v>850627</v>
          </cell>
          <cell r="F585" t="str">
            <v>女</v>
          </cell>
          <cell r="G585" t="str">
            <v>一般生</v>
          </cell>
        </row>
        <row r="586">
          <cell r="A586">
            <v>103401514</v>
          </cell>
          <cell r="B586" t="str">
            <v>A126650190</v>
          </cell>
          <cell r="C586" t="str">
            <v>休運</v>
          </cell>
          <cell r="D586" t="str">
            <v>蔡祥祺</v>
          </cell>
          <cell r="E586">
            <v>850405</v>
          </cell>
          <cell r="F586" t="str">
            <v>男</v>
          </cell>
          <cell r="G586" t="str">
            <v>一般生</v>
          </cell>
        </row>
        <row r="587">
          <cell r="A587">
            <v>103401518</v>
          </cell>
          <cell r="B587" t="str">
            <v>H124183362</v>
          </cell>
          <cell r="C587" t="str">
            <v>休運</v>
          </cell>
          <cell r="D587" t="str">
            <v>梁凱萌</v>
          </cell>
          <cell r="E587">
            <v>840523</v>
          </cell>
          <cell r="F587" t="str">
            <v>男</v>
          </cell>
          <cell r="G587" t="str">
            <v>一般生</v>
          </cell>
        </row>
        <row r="588">
          <cell r="A588">
            <v>103401523</v>
          </cell>
          <cell r="B588" t="str">
            <v>H124179082</v>
          </cell>
          <cell r="C588" t="str">
            <v>休運</v>
          </cell>
          <cell r="D588" t="str">
            <v>鄭維軒</v>
          </cell>
          <cell r="E588">
            <v>840207</v>
          </cell>
          <cell r="F588" t="str">
            <v>男</v>
          </cell>
          <cell r="G588" t="str">
            <v>一般生</v>
          </cell>
        </row>
        <row r="589">
          <cell r="A589">
            <v>103401524</v>
          </cell>
          <cell r="B589" t="str">
            <v>H124787888</v>
          </cell>
          <cell r="C589" t="str">
            <v>休運</v>
          </cell>
          <cell r="D589" t="str">
            <v>林庠宇</v>
          </cell>
          <cell r="E589">
            <v>841214</v>
          </cell>
          <cell r="F589" t="str">
            <v>男</v>
          </cell>
          <cell r="G589" t="str">
            <v>一般生</v>
          </cell>
        </row>
        <row r="590">
          <cell r="A590">
            <v>103401532</v>
          </cell>
          <cell r="B590" t="str">
            <v>K222758598</v>
          </cell>
          <cell r="C590" t="str">
            <v>休運</v>
          </cell>
          <cell r="D590" t="str">
            <v>黃婉婷</v>
          </cell>
          <cell r="E590">
            <v>850209</v>
          </cell>
          <cell r="F590" t="str">
            <v>女</v>
          </cell>
          <cell r="G590" t="str">
            <v>一般生</v>
          </cell>
        </row>
        <row r="591">
          <cell r="A591">
            <v>103401536</v>
          </cell>
          <cell r="B591" t="str">
            <v>E124875924</v>
          </cell>
          <cell r="C591" t="str">
            <v>休運</v>
          </cell>
          <cell r="D591" t="str">
            <v>張邵裴</v>
          </cell>
          <cell r="E591">
            <v>850425</v>
          </cell>
          <cell r="F591" t="str">
            <v>男</v>
          </cell>
          <cell r="G591" t="str">
            <v>一般生</v>
          </cell>
        </row>
        <row r="592">
          <cell r="A592">
            <v>103401537</v>
          </cell>
          <cell r="B592" t="str">
            <v>F129099283</v>
          </cell>
          <cell r="C592" t="str">
            <v>休運</v>
          </cell>
          <cell r="D592" t="str">
            <v>盧奕辰</v>
          </cell>
          <cell r="E592">
            <v>850208</v>
          </cell>
          <cell r="F592" t="str">
            <v>男</v>
          </cell>
          <cell r="G592" t="str">
            <v>一般生</v>
          </cell>
        </row>
        <row r="593">
          <cell r="A593">
            <v>103401538</v>
          </cell>
          <cell r="B593" t="str">
            <v>F129099274</v>
          </cell>
          <cell r="C593" t="str">
            <v>休運</v>
          </cell>
          <cell r="D593" t="str">
            <v>盧奕均</v>
          </cell>
          <cell r="E593">
            <v>850208</v>
          </cell>
          <cell r="F593" t="str">
            <v>男</v>
          </cell>
          <cell r="G593" t="str">
            <v>一般生</v>
          </cell>
        </row>
        <row r="594">
          <cell r="A594">
            <v>103401539</v>
          </cell>
          <cell r="B594" t="str">
            <v>K122636095</v>
          </cell>
          <cell r="C594" t="str">
            <v>休運</v>
          </cell>
          <cell r="D594" t="str">
            <v>吳聲甫</v>
          </cell>
          <cell r="E594">
            <v>811016</v>
          </cell>
          <cell r="F594" t="str">
            <v>男</v>
          </cell>
          <cell r="G594" t="str">
            <v>一般生</v>
          </cell>
        </row>
        <row r="595">
          <cell r="A595">
            <v>103401542</v>
          </cell>
          <cell r="B595" t="str">
            <v>K122618846</v>
          </cell>
          <cell r="C595" t="str">
            <v>休運</v>
          </cell>
          <cell r="D595" t="str">
            <v>周易漩</v>
          </cell>
          <cell r="E595">
            <v>840716</v>
          </cell>
          <cell r="F595" t="str">
            <v>男</v>
          </cell>
          <cell r="G595" t="str">
            <v>一般生</v>
          </cell>
        </row>
        <row r="596">
          <cell r="A596">
            <v>103401543</v>
          </cell>
          <cell r="B596" t="str">
            <v>F129668564</v>
          </cell>
          <cell r="C596" t="str">
            <v>休運</v>
          </cell>
          <cell r="D596" t="str">
            <v>林子驊</v>
          </cell>
          <cell r="E596">
            <v>850131</v>
          </cell>
          <cell r="F596" t="str">
            <v>男</v>
          </cell>
          <cell r="G596" t="str">
            <v>一般生</v>
          </cell>
        </row>
        <row r="597">
          <cell r="A597">
            <v>103401601</v>
          </cell>
          <cell r="B597" t="str">
            <v>L124998249</v>
          </cell>
          <cell r="C597" t="str">
            <v>休運</v>
          </cell>
          <cell r="D597" t="str">
            <v>詹正賢</v>
          </cell>
          <cell r="E597">
            <v>841205</v>
          </cell>
          <cell r="F597" t="str">
            <v>男</v>
          </cell>
          <cell r="G597" t="str">
            <v>一般生</v>
          </cell>
        </row>
        <row r="598">
          <cell r="A598">
            <v>103401603</v>
          </cell>
          <cell r="B598" t="str">
            <v>H224444451</v>
          </cell>
          <cell r="C598" t="str">
            <v>休運</v>
          </cell>
          <cell r="D598" t="str">
            <v>陳芳儀</v>
          </cell>
          <cell r="E598">
            <v>850417</v>
          </cell>
          <cell r="F598" t="str">
            <v>女</v>
          </cell>
          <cell r="G598" t="str">
            <v>一般生</v>
          </cell>
        </row>
        <row r="599">
          <cell r="A599">
            <v>103401604</v>
          </cell>
          <cell r="B599" t="str">
            <v>F129165871</v>
          </cell>
          <cell r="C599" t="str">
            <v>休運</v>
          </cell>
          <cell r="D599" t="str">
            <v>林維聖</v>
          </cell>
          <cell r="E599">
            <v>841018</v>
          </cell>
          <cell r="F599" t="str">
            <v>男</v>
          </cell>
          <cell r="G599" t="str">
            <v>一般生</v>
          </cell>
        </row>
        <row r="600">
          <cell r="A600">
            <v>103401605</v>
          </cell>
          <cell r="B600" t="str">
            <v>F228574396</v>
          </cell>
          <cell r="C600" t="str">
            <v>休運</v>
          </cell>
          <cell r="D600" t="str">
            <v>李玉如</v>
          </cell>
          <cell r="E600">
            <v>850704</v>
          </cell>
          <cell r="F600" t="str">
            <v>女</v>
          </cell>
          <cell r="G600" t="str">
            <v>一般生</v>
          </cell>
        </row>
        <row r="601">
          <cell r="A601">
            <v>103401606</v>
          </cell>
          <cell r="B601" t="str">
            <v>K122803934</v>
          </cell>
          <cell r="C601" t="str">
            <v>休運</v>
          </cell>
          <cell r="D601" t="str">
            <v>林立軒</v>
          </cell>
          <cell r="E601">
            <v>841219</v>
          </cell>
          <cell r="F601" t="str">
            <v>男</v>
          </cell>
          <cell r="G601" t="str">
            <v>一般生</v>
          </cell>
        </row>
        <row r="602">
          <cell r="A602">
            <v>103401607</v>
          </cell>
          <cell r="B602" t="str">
            <v>F129167222</v>
          </cell>
          <cell r="C602" t="str">
            <v>休運</v>
          </cell>
          <cell r="D602" t="str">
            <v>黃柏翔</v>
          </cell>
          <cell r="E602">
            <v>841227</v>
          </cell>
          <cell r="F602" t="str">
            <v>男</v>
          </cell>
          <cell r="G602" t="str">
            <v>一般生</v>
          </cell>
        </row>
        <row r="603">
          <cell r="A603">
            <v>103401611</v>
          </cell>
          <cell r="B603" t="str">
            <v>F229205390</v>
          </cell>
          <cell r="C603" t="str">
            <v>休運</v>
          </cell>
          <cell r="D603" t="str">
            <v>鄭紹婷</v>
          </cell>
          <cell r="E603">
            <v>850817</v>
          </cell>
          <cell r="F603" t="str">
            <v>女</v>
          </cell>
          <cell r="G603" t="str">
            <v>一般生</v>
          </cell>
        </row>
        <row r="604">
          <cell r="A604">
            <v>103401616</v>
          </cell>
          <cell r="B604" t="str">
            <v>K122883816</v>
          </cell>
          <cell r="C604" t="str">
            <v>休運</v>
          </cell>
          <cell r="D604" t="str">
            <v>劉鴻辛</v>
          </cell>
          <cell r="E604">
            <v>841221</v>
          </cell>
          <cell r="F604" t="str">
            <v>男</v>
          </cell>
          <cell r="G604" t="str">
            <v>一般生</v>
          </cell>
        </row>
        <row r="605">
          <cell r="A605">
            <v>103401617</v>
          </cell>
          <cell r="B605" t="str">
            <v>K122830388</v>
          </cell>
          <cell r="C605" t="str">
            <v>休運</v>
          </cell>
          <cell r="D605" t="str">
            <v>劉家宏</v>
          </cell>
          <cell r="E605">
            <v>841012</v>
          </cell>
          <cell r="F605" t="str">
            <v>男</v>
          </cell>
          <cell r="G605" t="str">
            <v>一般生</v>
          </cell>
        </row>
        <row r="606">
          <cell r="A606">
            <v>103401619</v>
          </cell>
          <cell r="B606" t="str">
            <v>F129008022</v>
          </cell>
          <cell r="C606" t="str">
            <v>休運</v>
          </cell>
          <cell r="D606" t="str">
            <v>廖銘傳</v>
          </cell>
          <cell r="E606">
            <v>841231</v>
          </cell>
          <cell r="F606" t="str">
            <v>男</v>
          </cell>
          <cell r="G606" t="str">
            <v>一般生</v>
          </cell>
        </row>
        <row r="607">
          <cell r="A607">
            <v>103401620</v>
          </cell>
          <cell r="B607" t="str">
            <v>K222448613</v>
          </cell>
          <cell r="C607" t="str">
            <v>休運</v>
          </cell>
          <cell r="D607" t="str">
            <v>張雅鈞</v>
          </cell>
          <cell r="E607">
            <v>840106</v>
          </cell>
          <cell r="F607" t="str">
            <v>女</v>
          </cell>
          <cell r="G607" t="str">
            <v>一般生</v>
          </cell>
        </row>
        <row r="608">
          <cell r="A608">
            <v>103401621</v>
          </cell>
          <cell r="B608" t="str">
            <v>P124073302</v>
          </cell>
          <cell r="C608" t="str">
            <v>休運</v>
          </cell>
          <cell r="D608" t="str">
            <v>林承吉</v>
          </cell>
          <cell r="E608">
            <v>841206</v>
          </cell>
          <cell r="F608" t="str">
            <v>男</v>
          </cell>
          <cell r="G608" t="str">
            <v>一般生</v>
          </cell>
        </row>
        <row r="609">
          <cell r="A609">
            <v>103401624</v>
          </cell>
          <cell r="B609" t="str">
            <v>F129168443</v>
          </cell>
          <cell r="C609" t="str">
            <v>休運</v>
          </cell>
          <cell r="D609" t="str">
            <v>謝政峰</v>
          </cell>
          <cell r="E609">
            <v>850316</v>
          </cell>
          <cell r="F609" t="str">
            <v>男</v>
          </cell>
          <cell r="G609" t="str">
            <v>一般生</v>
          </cell>
        </row>
        <row r="610">
          <cell r="A610">
            <v>103401626</v>
          </cell>
          <cell r="B610" t="str">
            <v>G122037348</v>
          </cell>
          <cell r="C610" t="str">
            <v>休運</v>
          </cell>
          <cell r="D610" t="str">
            <v>沈孝宇</v>
          </cell>
          <cell r="E610">
            <v>850822</v>
          </cell>
          <cell r="F610" t="str">
            <v>男</v>
          </cell>
          <cell r="G610" t="str">
            <v>一般生</v>
          </cell>
        </row>
        <row r="611">
          <cell r="A611">
            <v>103401628</v>
          </cell>
          <cell r="B611" t="str">
            <v>J122783963</v>
          </cell>
          <cell r="C611" t="str">
            <v>休運</v>
          </cell>
          <cell r="D611" t="str">
            <v>陳冠偉</v>
          </cell>
          <cell r="E611">
            <v>850408</v>
          </cell>
          <cell r="F611" t="str">
            <v>男</v>
          </cell>
          <cell r="G611" t="str">
            <v>一般生</v>
          </cell>
        </row>
        <row r="612">
          <cell r="A612">
            <v>103401631</v>
          </cell>
          <cell r="B612" t="str">
            <v>K222816371</v>
          </cell>
          <cell r="C612" t="str">
            <v>休運</v>
          </cell>
          <cell r="D612" t="str">
            <v>朱思蓓</v>
          </cell>
          <cell r="E612">
            <v>850715</v>
          </cell>
          <cell r="F612" t="str">
            <v>女</v>
          </cell>
          <cell r="G612" t="str">
            <v>一般生</v>
          </cell>
        </row>
        <row r="613">
          <cell r="A613">
            <v>103401632</v>
          </cell>
          <cell r="B613" t="str">
            <v>K122652580</v>
          </cell>
          <cell r="C613" t="str">
            <v>休運</v>
          </cell>
          <cell r="D613" t="str">
            <v>邱品丞</v>
          </cell>
          <cell r="E613">
            <v>850831</v>
          </cell>
          <cell r="F613" t="str">
            <v>男</v>
          </cell>
          <cell r="G613" t="str">
            <v>一般生</v>
          </cell>
        </row>
        <row r="614">
          <cell r="A614">
            <v>103401635</v>
          </cell>
          <cell r="B614" t="str">
            <v>K122875663</v>
          </cell>
          <cell r="C614" t="str">
            <v>休運</v>
          </cell>
          <cell r="D614" t="str">
            <v>黃文良</v>
          </cell>
          <cell r="E614">
            <v>840921</v>
          </cell>
          <cell r="F614" t="str">
            <v>男</v>
          </cell>
          <cell r="G614" t="str">
            <v>一般生</v>
          </cell>
        </row>
        <row r="615">
          <cell r="A615">
            <v>103401637</v>
          </cell>
          <cell r="B615" t="str">
            <v>P223984157</v>
          </cell>
          <cell r="C615" t="str">
            <v>休運</v>
          </cell>
          <cell r="D615" t="str">
            <v>白萱琪</v>
          </cell>
          <cell r="E615">
            <v>840907</v>
          </cell>
          <cell r="F615" t="str">
            <v>女</v>
          </cell>
          <cell r="G615" t="str">
            <v>一般生</v>
          </cell>
        </row>
        <row r="616">
          <cell r="A616">
            <v>103401640</v>
          </cell>
          <cell r="B616" t="str">
            <v>K122880897</v>
          </cell>
          <cell r="C616" t="str">
            <v>休運</v>
          </cell>
          <cell r="D616" t="str">
            <v>陳縉陞</v>
          </cell>
          <cell r="E616">
            <v>840917</v>
          </cell>
          <cell r="F616" t="str">
            <v>男</v>
          </cell>
          <cell r="G616" t="str">
            <v>一般生</v>
          </cell>
        </row>
        <row r="617">
          <cell r="A617">
            <v>103401643</v>
          </cell>
          <cell r="B617" t="str">
            <v>O200389637</v>
          </cell>
          <cell r="C617" t="str">
            <v>休運</v>
          </cell>
          <cell r="D617" t="str">
            <v>張弘林</v>
          </cell>
          <cell r="E617">
            <v>841105</v>
          </cell>
          <cell r="F617" t="str">
            <v>女</v>
          </cell>
          <cell r="G617" t="str">
            <v>一般生</v>
          </cell>
        </row>
        <row r="618">
          <cell r="A618">
            <v>103401645</v>
          </cell>
          <cell r="B618" t="str">
            <v>A34275932</v>
          </cell>
          <cell r="C618" t="str">
            <v>休運</v>
          </cell>
          <cell r="D618" t="str">
            <v>葉漢洋</v>
          </cell>
          <cell r="E618">
            <v>850613</v>
          </cell>
          <cell r="F618" t="str">
            <v>男</v>
          </cell>
          <cell r="G618" t="str">
            <v>外籍生</v>
          </cell>
        </row>
        <row r="619">
          <cell r="A619">
            <v>103401703</v>
          </cell>
          <cell r="B619" t="str">
            <v>J122821002</v>
          </cell>
          <cell r="C619" t="str">
            <v>休運</v>
          </cell>
          <cell r="D619" t="str">
            <v>彭康恩</v>
          </cell>
          <cell r="E619">
            <v>841115</v>
          </cell>
          <cell r="F619" t="str">
            <v>男</v>
          </cell>
          <cell r="G619" t="str">
            <v>一般生</v>
          </cell>
        </row>
        <row r="620">
          <cell r="A620">
            <v>103401707</v>
          </cell>
          <cell r="B620" t="str">
            <v>K122619594</v>
          </cell>
          <cell r="C620" t="str">
            <v>休運</v>
          </cell>
          <cell r="D620" t="str">
            <v>陳澤賢</v>
          </cell>
          <cell r="E620">
            <v>840916</v>
          </cell>
          <cell r="F620" t="str">
            <v>男</v>
          </cell>
          <cell r="G620" t="str">
            <v>一般生</v>
          </cell>
        </row>
        <row r="621">
          <cell r="A621">
            <v>103401708</v>
          </cell>
          <cell r="B621" t="str">
            <v>K122767166</v>
          </cell>
          <cell r="C621" t="str">
            <v>休運</v>
          </cell>
          <cell r="D621" t="str">
            <v>蔡孟凱</v>
          </cell>
          <cell r="E621">
            <v>850131</v>
          </cell>
          <cell r="F621" t="str">
            <v>男</v>
          </cell>
          <cell r="G621" t="str">
            <v>一般生</v>
          </cell>
        </row>
        <row r="622">
          <cell r="A622">
            <v>103401709</v>
          </cell>
          <cell r="B622" t="str">
            <v>K122774125</v>
          </cell>
          <cell r="C622" t="str">
            <v>休運</v>
          </cell>
          <cell r="D622" t="str">
            <v>潘榮其</v>
          </cell>
          <cell r="E622">
            <v>850810</v>
          </cell>
          <cell r="F622" t="str">
            <v>男</v>
          </cell>
          <cell r="G622" t="str">
            <v>一般生</v>
          </cell>
        </row>
        <row r="623">
          <cell r="A623">
            <v>103401712</v>
          </cell>
          <cell r="B623" t="str">
            <v>L124667703</v>
          </cell>
          <cell r="C623" t="str">
            <v>休運</v>
          </cell>
          <cell r="D623" t="str">
            <v>趙衍瑞</v>
          </cell>
          <cell r="E623">
            <v>850206</v>
          </cell>
          <cell r="F623" t="str">
            <v>男</v>
          </cell>
          <cell r="G623" t="str">
            <v>一般生</v>
          </cell>
        </row>
        <row r="624">
          <cell r="A624">
            <v>103401713</v>
          </cell>
          <cell r="B624" t="str">
            <v>L124894817</v>
          </cell>
          <cell r="C624" t="str">
            <v>休運</v>
          </cell>
          <cell r="D624" t="str">
            <v>黃彥閣</v>
          </cell>
          <cell r="E624">
            <v>850207</v>
          </cell>
          <cell r="F624" t="str">
            <v>男</v>
          </cell>
          <cell r="G624" t="str">
            <v>一般生</v>
          </cell>
        </row>
        <row r="625">
          <cell r="A625">
            <v>103401715</v>
          </cell>
          <cell r="B625" t="str">
            <v>L125044295</v>
          </cell>
          <cell r="C625" t="str">
            <v>休運</v>
          </cell>
          <cell r="D625" t="str">
            <v>吳昆哲</v>
          </cell>
          <cell r="E625">
            <v>850504</v>
          </cell>
          <cell r="F625" t="str">
            <v>男</v>
          </cell>
          <cell r="G625" t="str">
            <v>一般生</v>
          </cell>
        </row>
        <row r="626">
          <cell r="A626">
            <v>103401716</v>
          </cell>
          <cell r="B626" t="str">
            <v>L125114845</v>
          </cell>
          <cell r="C626" t="str">
            <v>休運</v>
          </cell>
          <cell r="D626" t="str">
            <v>王志豪</v>
          </cell>
          <cell r="E626">
            <v>850807</v>
          </cell>
          <cell r="F626" t="str">
            <v>男</v>
          </cell>
          <cell r="G626" t="str">
            <v>一般生</v>
          </cell>
        </row>
        <row r="627">
          <cell r="A627">
            <v>103401718</v>
          </cell>
          <cell r="B627" t="str">
            <v>N125789700</v>
          </cell>
          <cell r="C627" t="str">
            <v>休運</v>
          </cell>
          <cell r="D627" t="str">
            <v>莊宗諺</v>
          </cell>
          <cell r="E627">
            <v>850223</v>
          </cell>
          <cell r="F627" t="str">
            <v>男</v>
          </cell>
          <cell r="G627" t="str">
            <v>一般生</v>
          </cell>
        </row>
        <row r="628">
          <cell r="A628">
            <v>103401719</v>
          </cell>
          <cell r="B628" t="str">
            <v>H124917822</v>
          </cell>
          <cell r="C628" t="str">
            <v>休運</v>
          </cell>
          <cell r="D628" t="str">
            <v>張浩軒</v>
          </cell>
          <cell r="E628">
            <v>841225</v>
          </cell>
          <cell r="F628" t="str">
            <v>男</v>
          </cell>
          <cell r="G628" t="str">
            <v>一般生</v>
          </cell>
        </row>
        <row r="629">
          <cell r="A629">
            <v>103401723</v>
          </cell>
          <cell r="B629" t="str">
            <v>B122775740</v>
          </cell>
          <cell r="C629" t="str">
            <v>休運</v>
          </cell>
          <cell r="D629" t="str">
            <v>鄭丞皓</v>
          </cell>
          <cell r="E629">
            <v>840915</v>
          </cell>
          <cell r="F629" t="str">
            <v>男</v>
          </cell>
          <cell r="G629" t="str">
            <v>一般生</v>
          </cell>
        </row>
        <row r="630">
          <cell r="A630">
            <v>103401725</v>
          </cell>
          <cell r="B630" t="str">
            <v>L224987131</v>
          </cell>
          <cell r="C630" t="str">
            <v>休運</v>
          </cell>
          <cell r="D630" t="str">
            <v>郭孟欣</v>
          </cell>
          <cell r="E630">
            <v>840912</v>
          </cell>
          <cell r="F630" t="str">
            <v>女</v>
          </cell>
          <cell r="G630" t="str">
            <v>一般生</v>
          </cell>
        </row>
        <row r="631">
          <cell r="A631">
            <v>103401731</v>
          </cell>
          <cell r="B631" t="str">
            <v>L125095327</v>
          </cell>
          <cell r="C631" t="str">
            <v>休運</v>
          </cell>
          <cell r="D631" t="str">
            <v>連峻漢</v>
          </cell>
          <cell r="E631">
            <v>850716</v>
          </cell>
          <cell r="F631" t="str">
            <v>男</v>
          </cell>
          <cell r="G631" t="str">
            <v>一般生</v>
          </cell>
        </row>
        <row r="632">
          <cell r="A632">
            <v>103401732</v>
          </cell>
          <cell r="B632" t="str">
            <v>L124943379</v>
          </cell>
          <cell r="C632" t="str">
            <v>休運</v>
          </cell>
          <cell r="D632" t="str">
            <v>劉宇恆</v>
          </cell>
          <cell r="E632">
            <v>831112</v>
          </cell>
          <cell r="F632" t="str">
            <v>男</v>
          </cell>
          <cell r="G632" t="str">
            <v>一般生</v>
          </cell>
        </row>
        <row r="633">
          <cell r="A633">
            <v>103401733</v>
          </cell>
          <cell r="B633" t="str">
            <v>L123920041</v>
          </cell>
          <cell r="C633" t="str">
            <v>休運</v>
          </cell>
          <cell r="D633" t="str">
            <v>許堉綸</v>
          </cell>
          <cell r="E633">
            <v>841126</v>
          </cell>
          <cell r="F633" t="str">
            <v>男</v>
          </cell>
          <cell r="G633" t="str">
            <v>一般生</v>
          </cell>
        </row>
        <row r="634">
          <cell r="A634">
            <v>103401734</v>
          </cell>
          <cell r="B634" t="str">
            <v>L125244124</v>
          </cell>
          <cell r="C634" t="str">
            <v>休運</v>
          </cell>
          <cell r="D634" t="str">
            <v>劉柏成</v>
          </cell>
          <cell r="E634">
            <v>850805</v>
          </cell>
          <cell r="F634" t="str">
            <v>男</v>
          </cell>
          <cell r="G634" t="str">
            <v>一般生</v>
          </cell>
        </row>
        <row r="635">
          <cell r="A635">
            <v>103401735</v>
          </cell>
          <cell r="B635" t="str">
            <v>L124603647</v>
          </cell>
          <cell r="C635" t="str">
            <v>休運</v>
          </cell>
          <cell r="D635" t="str">
            <v>許家瑋</v>
          </cell>
          <cell r="E635">
            <v>850717</v>
          </cell>
          <cell r="F635" t="str">
            <v>男</v>
          </cell>
          <cell r="G635" t="str">
            <v>一般生</v>
          </cell>
        </row>
        <row r="636">
          <cell r="A636">
            <v>103401736</v>
          </cell>
          <cell r="B636" t="str">
            <v>K122876679</v>
          </cell>
          <cell r="C636" t="str">
            <v>休運</v>
          </cell>
          <cell r="D636" t="str">
            <v>梁佑輔</v>
          </cell>
          <cell r="E636">
            <v>841127</v>
          </cell>
          <cell r="F636" t="str">
            <v>男</v>
          </cell>
          <cell r="G636" t="str">
            <v>一般生</v>
          </cell>
        </row>
        <row r="637">
          <cell r="A637">
            <v>103401737</v>
          </cell>
          <cell r="B637" t="str">
            <v>A128430329</v>
          </cell>
          <cell r="C637" t="str">
            <v>休運</v>
          </cell>
          <cell r="D637" t="str">
            <v>謝立人</v>
          </cell>
          <cell r="E637">
            <v>840816</v>
          </cell>
          <cell r="F637" t="str">
            <v>男</v>
          </cell>
          <cell r="G637" t="str">
            <v>一般生</v>
          </cell>
        </row>
        <row r="638">
          <cell r="A638">
            <v>103401738</v>
          </cell>
          <cell r="B638" t="str">
            <v>K222845069</v>
          </cell>
          <cell r="C638" t="str">
            <v>休運</v>
          </cell>
          <cell r="D638" t="str">
            <v>古如妤</v>
          </cell>
          <cell r="E638">
            <v>850505</v>
          </cell>
          <cell r="F638" t="str">
            <v>女</v>
          </cell>
          <cell r="G638" t="str">
            <v>一般生</v>
          </cell>
        </row>
        <row r="639">
          <cell r="A639">
            <v>103401739</v>
          </cell>
          <cell r="B639" t="str">
            <v>K122810153</v>
          </cell>
          <cell r="C639" t="str">
            <v>休運</v>
          </cell>
          <cell r="D639" t="str">
            <v>謝明煌</v>
          </cell>
          <cell r="E639">
            <v>841020</v>
          </cell>
          <cell r="F639" t="str">
            <v>男</v>
          </cell>
          <cell r="G639" t="str">
            <v>一般生</v>
          </cell>
        </row>
        <row r="640">
          <cell r="A640">
            <v>103401740</v>
          </cell>
          <cell r="B640" t="str">
            <v>K122809650</v>
          </cell>
          <cell r="C640" t="str">
            <v>休運</v>
          </cell>
          <cell r="D640" t="str">
            <v>江澔煒</v>
          </cell>
          <cell r="E640">
            <v>841212</v>
          </cell>
          <cell r="F640" t="str">
            <v>男</v>
          </cell>
          <cell r="G640" t="str">
            <v>一般生</v>
          </cell>
        </row>
        <row r="641">
          <cell r="A641">
            <v>103401741</v>
          </cell>
          <cell r="B641" t="str">
            <v>K222743257</v>
          </cell>
          <cell r="C641" t="str">
            <v>休運</v>
          </cell>
          <cell r="D641" t="str">
            <v>鍾佳璇</v>
          </cell>
          <cell r="E641">
            <v>841230</v>
          </cell>
          <cell r="F641" t="str">
            <v>女</v>
          </cell>
          <cell r="G641" t="str">
            <v>一般生</v>
          </cell>
        </row>
        <row r="642">
          <cell r="A642">
            <v>103401805</v>
          </cell>
          <cell r="B642" t="str">
            <v>K122830771</v>
          </cell>
          <cell r="C642" t="str">
            <v>餐旅</v>
          </cell>
          <cell r="D642" t="str">
            <v>葉哲豪</v>
          </cell>
          <cell r="E642">
            <v>850512</v>
          </cell>
          <cell r="F642" t="str">
            <v>男</v>
          </cell>
          <cell r="G642" t="str">
            <v>一般生</v>
          </cell>
        </row>
        <row r="643">
          <cell r="A643">
            <v>103401806</v>
          </cell>
          <cell r="B643" t="str">
            <v>K222683256</v>
          </cell>
          <cell r="C643" t="str">
            <v>餐旅</v>
          </cell>
          <cell r="D643" t="str">
            <v>陳怡佑</v>
          </cell>
          <cell r="E643">
            <v>850224</v>
          </cell>
          <cell r="F643" t="str">
            <v>女</v>
          </cell>
          <cell r="G643" t="str">
            <v>一般生</v>
          </cell>
        </row>
        <row r="644">
          <cell r="A644">
            <v>103401807</v>
          </cell>
          <cell r="B644" t="str">
            <v>F228956745</v>
          </cell>
          <cell r="C644" t="str">
            <v>餐旅</v>
          </cell>
          <cell r="D644" t="str">
            <v>張家嘉</v>
          </cell>
          <cell r="E644">
            <v>850506</v>
          </cell>
          <cell r="F644" t="str">
            <v>女</v>
          </cell>
          <cell r="G644" t="str">
            <v>一般生</v>
          </cell>
        </row>
        <row r="645">
          <cell r="A645">
            <v>103401808</v>
          </cell>
          <cell r="B645" t="str">
            <v>F228823456</v>
          </cell>
          <cell r="C645" t="str">
            <v>餐旅</v>
          </cell>
          <cell r="D645" t="str">
            <v>林奕萱</v>
          </cell>
          <cell r="E645">
            <v>831230</v>
          </cell>
          <cell r="F645" t="str">
            <v>女</v>
          </cell>
          <cell r="G645" t="str">
            <v>一般生</v>
          </cell>
        </row>
        <row r="646">
          <cell r="A646">
            <v>103401810</v>
          </cell>
          <cell r="B646" t="str">
            <v>F228183760</v>
          </cell>
          <cell r="C646" t="str">
            <v>餐旅</v>
          </cell>
          <cell r="D646" t="str">
            <v>黃智稜</v>
          </cell>
          <cell r="E646">
            <v>821217</v>
          </cell>
          <cell r="F646" t="str">
            <v>女</v>
          </cell>
          <cell r="G646" t="str">
            <v>一般生</v>
          </cell>
        </row>
        <row r="647">
          <cell r="A647">
            <v>103401811</v>
          </cell>
          <cell r="B647" t="str">
            <v>N225793420</v>
          </cell>
          <cell r="C647" t="str">
            <v>餐旅</v>
          </cell>
          <cell r="D647" t="str">
            <v>黃子榕</v>
          </cell>
          <cell r="E647">
            <v>850602</v>
          </cell>
          <cell r="F647" t="str">
            <v>女</v>
          </cell>
          <cell r="G647" t="str">
            <v>一般生</v>
          </cell>
        </row>
        <row r="648">
          <cell r="A648">
            <v>103401812</v>
          </cell>
          <cell r="B648" t="str">
            <v>L125161960</v>
          </cell>
          <cell r="C648" t="str">
            <v>餐旅</v>
          </cell>
          <cell r="D648" t="str">
            <v>張昱偉</v>
          </cell>
          <cell r="E648">
            <v>850706</v>
          </cell>
          <cell r="F648" t="str">
            <v>男</v>
          </cell>
          <cell r="G648" t="str">
            <v>一般生</v>
          </cell>
        </row>
        <row r="649">
          <cell r="A649">
            <v>103401813</v>
          </cell>
          <cell r="B649" t="str">
            <v>G122251544</v>
          </cell>
          <cell r="C649" t="str">
            <v>餐旅</v>
          </cell>
          <cell r="D649" t="str">
            <v>林沛勳</v>
          </cell>
          <cell r="E649">
            <v>850313</v>
          </cell>
          <cell r="F649" t="str">
            <v>男</v>
          </cell>
          <cell r="G649" t="str">
            <v>一般生</v>
          </cell>
        </row>
        <row r="650">
          <cell r="A650">
            <v>103401814</v>
          </cell>
          <cell r="B650" t="str">
            <v>K122610644</v>
          </cell>
          <cell r="C650" t="str">
            <v>餐旅</v>
          </cell>
          <cell r="D650" t="str">
            <v>李東憲</v>
          </cell>
          <cell r="E650">
            <v>831021</v>
          </cell>
          <cell r="F650" t="str">
            <v>男</v>
          </cell>
          <cell r="G650" t="str">
            <v>一般生</v>
          </cell>
        </row>
        <row r="651">
          <cell r="A651">
            <v>103401816</v>
          </cell>
          <cell r="B651" t="str">
            <v>F229009816</v>
          </cell>
          <cell r="C651" t="str">
            <v>餐旅</v>
          </cell>
          <cell r="D651" t="str">
            <v>江庭瑄</v>
          </cell>
          <cell r="E651">
            <v>841227</v>
          </cell>
          <cell r="F651" t="str">
            <v>女</v>
          </cell>
          <cell r="G651" t="str">
            <v>一般生</v>
          </cell>
        </row>
        <row r="652">
          <cell r="A652">
            <v>103401817</v>
          </cell>
          <cell r="B652" t="str">
            <v>H124723437</v>
          </cell>
          <cell r="C652" t="str">
            <v>餐旅</v>
          </cell>
          <cell r="D652" t="str">
            <v>許智揚</v>
          </cell>
          <cell r="E652">
            <v>850513</v>
          </cell>
          <cell r="F652" t="str">
            <v>男</v>
          </cell>
          <cell r="G652" t="str">
            <v>一般生</v>
          </cell>
        </row>
        <row r="653">
          <cell r="A653">
            <v>103401819</v>
          </cell>
          <cell r="B653" t="str">
            <v>L123924138</v>
          </cell>
          <cell r="C653" t="str">
            <v>餐旅</v>
          </cell>
          <cell r="D653" t="str">
            <v>楊荏樺</v>
          </cell>
          <cell r="E653">
            <v>850607</v>
          </cell>
          <cell r="F653" t="str">
            <v>男</v>
          </cell>
          <cell r="G653" t="str">
            <v>一般生</v>
          </cell>
        </row>
        <row r="654">
          <cell r="A654">
            <v>103401820</v>
          </cell>
          <cell r="B654" t="str">
            <v>N225636144</v>
          </cell>
          <cell r="C654" t="str">
            <v>餐旅</v>
          </cell>
          <cell r="D654" t="str">
            <v>陳敘儀</v>
          </cell>
          <cell r="E654">
            <v>850324</v>
          </cell>
          <cell r="F654" t="str">
            <v>女</v>
          </cell>
          <cell r="G654" t="str">
            <v>一般生</v>
          </cell>
        </row>
        <row r="655">
          <cell r="A655">
            <v>103401821</v>
          </cell>
          <cell r="B655" t="str">
            <v>F229145255</v>
          </cell>
          <cell r="C655" t="str">
            <v>餐旅</v>
          </cell>
          <cell r="D655" t="str">
            <v>李孟瑜</v>
          </cell>
          <cell r="E655">
            <v>850110</v>
          </cell>
          <cell r="F655" t="str">
            <v>女</v>
          </cell>
          <cell r="G655" t="str">
            <v>一般生</v>
          </cell>
        </row>
        <row r="656">
          <cell r="A656">
            <v>103401822</v>
          </cell>
          <cell r="B656" t="str">
            <v>O200481618</v>
          </cell>
          <cell r="C656" t="str">
            <v>餐旅</v>
          </cell>
          <cell r="D656" t="str">
            <v>鄭雁方</v>
          </cell>
          <cell r="E656">
            <v>850731</v>
          </cell>
          <cell r="F656" t="str">
            <v>女</v>
          </cell>
          <cell r="G656" t="str">
            <v>一般生</v>
          </cell>
        </row>
        <row r="657">
          <cell r="A657">
            <v>103401823</v>
          </cell>
          <cell r="B657" t="str">
            <v>F229201829</v>
          </cell>
          <cell r="C657" t="str">
            <v>餐旅</v>
          </cell>
          <cell r="D657" t="str">
            <v>林侑儀</v>
          </cell>
          <cell r="E657">
            <v>850404</v>
          </cell>
          <cell r="F657" t="str">
            <v>女</v>
          </cell>
          <cell r="G657" t="str">
            <v>一般生</v>
          </cell>
        </row>
        <row r="658">
          <cell r="A658">
            <v>103401824</v>
          </cell>
          <cell r="B658" t="str">
            <v>O200394361</v>
          </cell>
          <cell r="C658" t="str">
            <v>餐旅</v>
          </cell>
          <cell r="D658" t="str">
            <v>謝佳玲</v>
          </cell>
          <cell r="E658">
            <v>841227</v>
          </cell>
          <cell r="F658" t="str">
            <v>女</v>
          </cell>
          <cell r="G658" t="str">
            <v>一般生</v>
          </cell>
        </row>
        <row r="659">
          <cell r="A659">
            <v>103401825</v>
          </cell>
          <cell r="B659" t="str">
            <v>L125076411</v>
          </cell>
          <cell r="C659" t="str">
            <v>餐旅</v>
          </cell>
          <cell r="D659" t="str">
            <v>劉彥廷</v>
          </cell>
          <cell r="E659">
            <v>850117</v>
          </cell>
          <cell r="F659" t="str">
            <v>男</v>
          </cell>
          <cell r="G659" t="str">
            <v>一般生</v>
          </cell>
        </row>
        <row r="660">
          <cell r="A660">
            <v>103401827</v>
          </cell>
          <cell r="B660" t="str">
            <v>K122773351</v>
          </cell>
          <cell r="C660" t="str">
            <v>餐旅</v>
          </cell>
          <cell r="D660" t="str">
            <v>楊偉毅</v>
          </cell>
          <cell r="E660">
            <v>840912</v>
          </cell>
          <cell r="F660" t="str">
            <v>男</v>
          </cell>
          <cell r="G660" t="str">
            <v>一般生</v>
          </cell>
        </row>
        <row r="661">
          <cell r="A661">
            <v>103401835</v>
          </cell>
          <cell r="B661" t="str">
            <v>K122772381</v>
          </cell>
          <cell r="C661" t="str">
            <v>餐旅</v>
          </cell>
          <cell r="D661" t="str">
            <v>徐羽泓</v>
          </cell>
          <cell r="E661">
            <v>841027</v>
          </cell>
          <cell r="F661" t="str">
            <v>男</v>
          </cell>
          <cell r="G661" t="str">
            <v>一般生</v>
          </cell>
        </row>
        <row r="662">
          <cell r="A662">
            <v>103401836</v>
          </cell>
          <cell r="B662" t="str">
            <v>K222709451</v>
          </cell>
          <cell r="C662" t="str">
            <v>餐旅</v>
          </cell>
          <cell r="D662" t="str">
            <v>黃淨雯</v>
          </cell>
          <cell r="E662">
            <v>841031</v>
          </cell>
          <cell r="F662" t="str">
            <v>女</v>
          </cell>
          <cell r="G662" t="str">
            <v>一般生</v>
          </cell>
        </row>
        <row r="663">
          <cell r="A663">
            <v>103401838</v>
          </cell>
          <cell r="B663" t="str">
            <v>N224653114</v>
          </cell>
          <cell r="C663" t="str">
            <v>餐旅</v>
          </cell>
          <cell r="D663" t="str">
            <v>柯麗卿</v>
          </cell>
          <cell r="E663">
            <v>840415</v>
          </cell>
          <cell r="F663" t="str">
            <v>女</v>
          </cell>
          <cell r="G663" t="str">
            <v>一般生</v>
          </cell>
        </row>
        <row r="664">
          <cell r="A664">
            <v>103401839</v>
          </cell>
          <cell r="B664" t="str">
            <v>K122926576</v>
          </cell>
          <cell r="C664" t="str">
            <v>餐旅</v>
          </cell>
          <cell r="D664" t="str">
            <v>洪鵬皓</v>
          </cell>
          <cell r="E664">
            <v>841105</v>
          </cell>
          <cell r="F664" t="str">
            <v>男</v>
          </cell>
          <cell r="G664" t="str">
            <v>一般生</v>
          </cell>
        </row>
        <row r="665">
          <cell r="A665">
            <v>103401903</v>
          </cell>
          <cell r="B665" t="str">
            <v>A225397025</v>
          </cell>
          <cell r="C665" t="str">
            <v>餐旅</v>
          </cell>
          <cell r="D665" t="str">
            <v>黃鈺晴</v>
          </cell>
          <cell r="E665">
            <v>840912</v>
          </cell>
          <cell r="F665" t="str">
            <v>女</v>
          </cell>
          <cell r="G665" t="str">
            <v>一般生</v>
          </cell>
        </row>
        <row r="666">
          <cell r="A666">
            <v>103401904</v>
          </cell>
          <cell r="B666" t="str">
            <v>F129774941</v>
          </cell>
          <cell r="C666" t="str">
            <v>餐旅</v>
          </cell>
          <cell r="D666" t="str">
            <v>呂品毅</v>
          </cell>
          <cell r="E666">
            <v>850723</v>
          </cell>
          <cell r="F666" t="str">
            <v>男</v>
          </cell>
          <cell r="G666" t="str">
            <v>一般生</v>
          </cell>
        </row>
        <row r="667">
          <cell r="A667">
            <v>103401905</v>
          </cell>
          <cell r="B667" t="str">
            <v>F129608460</v>
          </cell>
          <cell r="C667" t="str">
            <v>餐旅</v>
          </cell>
          <cell r="D667" t="str">
            <v>陳建宏</v>
          </cell>
          <cell r="E667">
            <v>850722</v>
          </cell>
          <cell r="F667" t="str">
            <v>男</v>
          </cell>
          <cell r="G667" t="str">
            <v>一般生</v>
          </cell>
        </row>
        <row r="668">
          <cell r="A668">
            <v>103401906</v>
          </cell>
          <cell r="B668" t="str">
            <v>O200391182</v>
          </cell>
          <cell r="C668" t="str">
            <v>餐旅</v>
          </cell>
          <cell r="D668" t="str">
            <v>鄭佩庭</v>
          </cell>
          <cell r="E668">
            <v>841201</v>
          </cell>
          <cell r="F668" t="str">
            <v>女</v>
          </cell>
          <cell r="G668" t="str">
            <v>一般生</v>
          </cell>
        </row>
        <row r="669">
          <cell r="A669">
            <v>103401908</v>
          </cell>
          <cell r="B669" t="str">
            <v>Q124198636</v>
          </cell>
          <cell r="C669" t="str">
            <v>餐旅</v>
          </cell>
          <cell r="D669" t="str">
            <v>呂光翔</v>
          </cell>
          <cell r="E669">
            <v>850719</v>
          </cell>
          <cell r="F669" t="str">
            <v>男</v>
          </cell>
          <cell r="G669" t="str">
            <v>一般生</v>
          </cell>
        </row>
        <row r="670">
          <cell r="A670">
            <v>103401909</v>
          </cell>
          <cell r="B670" t="str">
            <v>K222564827</v>
          </cell>
          <cell r="C670" t="str">
            <v>餐旅</v>
          </cell>
          <cell r="D670" t="str">
            <v>鍾佳恩</v>
          </cell>
          <cell r="E670">
            <v>850607</v>
          </cell>
          <cell r="F670" t="str">
            <v>女</v>
          </cell>
          <cell r="G670" t="str">
            <v>一般生</v>
          </cell>
        </row>
        <row r="671">
          <cell r="A671">
            <v>103401910</v>
          </cell>
          <cell r="B671" t="str">
            <v>O200403427</v>
          </cell>
          <cell r="C671" t="str">
            <v>餐旅</v>
          </cell>
          <cell r="D671" t="str">
            <v>彭玟慧</v>
          </cell>
          <cell r="E671">
            <v>850512</v>
          </cell>
          <cell r="F671" t="str">
            <v>女</v>
          </cell>
          <cell r="G671" t="str">
            <v>一般生</v>
          </cell>
        </row>
        <row r="672">
          <cell r="A672">
            <v>103401911</v>
          </cell>
          <cell r="B672" t="str">
            <v>O100404173</v>
          </cell>
          <cell r="C672" t="str">
            <v>餐旅</v>
          </cell>
          <cell r="D672" t="str">
            <v>鄭合軒</v>
          </cell>
          <cell r="E672">
            <v>840924</v>
          </cell>
          <cell r="F672" t="str">
            <v>男</v>
          </cell>
          <cell r="G672" t="str">
            <v>一般生</v>
          </cell>
        </row>
        <row r="673">
          <cell r="A673">
            <v>103401914</v>
          </cell>
          <cell r="B673" t="str">
            <v>K222567337</v>
          </cell>
          <cell r="C673" t="str">
            <v>餐旅</v>
          </cell>
          <cell r="D673" t="str">
            <v>林季勳</v>
          </cell>
          <cell r="E673">
            <v>841222</v>
          </cell>
          <cell r="F673" t="str">
            <v>女</v>
          </cell>
          <cell r="G673" t="str">
            <v>一般生</v>
          </cell>
        </row>
        <row r="674">
          <cell r="A674">
            <v>103401915</v>
          </cell>
          <cell r="B674" t="str">
            <v>K222485821</v>
          </cell>
          <cell r="C674" t="str">
            <v>餐旅</v>
          </cell>
          <cell r="D674" t="str">
            <v>江雅慈</v>
          </cell>
          <cell r="E674">
            <v>850618</v>
          </cell>
          <cell r="F674" t="str">
            <v>女</v>
          </cell>
          <cell r="G674" t="str">
            <v>一般生</v>
          </cell>
        </row>
        <row r="675">
          <cell r="A675">
            <v>103401916</v>
          </cell>
          <cell r="B675" t="str">
            <v>K222332263</v>
          </cell>
          <cell r="C675" t="str">
            <v>餐旅</v>
          </cell>
          <cell r="D675" t="str">
            <v>黎芳讌</v>
          </cell>
          <cell r="E675">
            <v>850411</v>
          </cell>
          <cell r="F675" t="str">
            <v>女</v>
          </cell>
          <cell r="G675" t="str">
            <v>一般生</v>
          </cell>
        </row>
        <row r="676">
          <cell r="A676">
            <v>103401917</v>
          </cell>
          <cell r="B676" t="str">
            <v>A227467413</v>
          </cell>
          <cell r="C676" t="str">
            <v>餐旅</v>
          </cell>
          <cell r="D676" t="str">
            <v>黃意晴</v>
          </cell>
          <cell r="E676">
            <v>850304</v>
          </cell>
          <cell r="F676" t="str">
            <v>女</v>
          </cell>
          <cell r="G676" t="str">
            <v>一般生</v>
          </cell>
        </row>
        <row r="677">
          <cell r="A677">
            <v>103401918</v>
          </cell>
          <cell r="B677" t="str">
            <v>K222270615</v>
          </cell>
          <cell r="C677" t="str">
            <v>餐旅</v>
          </cell>
          <cell r="D677" t="str">
            <v>宋怡樺</v>
          </cell>
          <cell r="E677">
            <v>850109</v>
          </cell>
          <cell r="F677" t="str">
            <v>女</v>
          </cell>
          <cell r="G677" t="str">
            <v>一般生</v>
          </cell>
        </row>
        <row r="678">
          <cell r="A678">
            <v>103401919</v>
          </cell>
          <cell r="B678" t="str">
            <v>K222815963</v>
          </cell>
          <cell r="C678" t="str">
            <v>餐旅</v>
          </cell>
          <cell r="D678" t="str">
            <v>饒佳怡</v>
          </cell>
          <cell r="E678">
            <v>850229</v>
          </cell>
          <cell r="F678" t="str">
            <v>女</v>
          </cell>
          <cell r="G678" t="str">
            <v>一般生</v>
          </cell>
        </row>
        <row r="679">
          <cell r="A679">
            <v>103401920</v>
          </cell>
          <cell r="B679" t="str">
            <v>F129608728</v>
          </cell>
          <cell r="C679" t="str">
            <v>餐旅</v>
          </cell>
          <cell r="D679" t="str">
            <v>賴柏劭</v>
          </cell>
          <cell r="E679">
            <v>850826</v>
          </cell>
          <cell r="F679" t="str">
            <v>男</v>
          </cell>
          <cell r="G679" t="str">
            <v>一般生</v>
          </cell>
        </row>
        <row r="680">
          <cell r="A680">
            <v>103401921</v>
          </cell>
          <cell r="B680" t="str">
            <v>F129652235</v>
          </cell>
          <cell r="C680" t="str">
            <v>餐旅</v>
          </cell>
          <cell r="D680" t="str">
            <v>吳東峻</v>
          </cell>
          <cell r="E680">
            <v>850321</v>
          </cell>
          <cell r="F680" t="str">
            <v>男</v>
          </cell>
          <cell r="G680" t="str">
            <v>一般生</v>
          </cell>
        </row>
        <row r="681">
          <cell r="A681">
            <v>103401925</v>
          </cell>
          <cell r="B681" t="str">
            <v>J222835268</v>
          </cell>
          <cell r="C681" t="str">
            <v>餐旅</v>
          </cell>
          <cell r="D681" t="str">
            <v>田怡文</v>
          </cell>
          <cell r="E681">
            <v>850707</v>
          </cell>
          <cell r="F681" t="str">
            <v>女</v>
          </cell>
          <cell r="G681" t="str">
            <v>一般生</v>
          </cell>
        </row>
        <row r="682">
          <cell r="A682">
            <v>103401926</v>
          </cell>
          <cell r="B682" t="str">
            <v>O200388587</v>
          </cell>
          <cell r="C682" t="str">
            <v>餐旅</v>
          </cell>
          <cell r="D682" t="str">
            <v>曾思瑗</v>
          </cell>
          <cell r="E682">
            <v>841110</v>
          </cell>
          <cell r="F682" t="str">
            <v>女</v>
          </cell>
          <cell r="G682" t="str">
            <v>一般生</v>
          </cell>
        </row>
        <row r="683">
          <cell r="A683">
            <v>103401928</v>
          </cell>
          <cell r="B683" t="str">
            <v>J222694169</v>
          </cell>
          <cell r="C683" t="str">
            <v>餐旅</v>
          </cell>
          <cell r="D683" t="str">
            <v>張嘉伶</v>
          </cell>
          <cell r="E683">
            <v>841113</v>
          </cell>
          <cell r="F683" t="str">
            <v>女</v>
          </cell>
          <cell r="G683" t="str">
            <v>一般生</v>
          </cell>
        </row>
        <row r="684">
          <cell r="A684">
            <v>103401930</v>
          </cell>
          <cell r="B684" t="str">
            <v>J122809364</v>
          </cell>
          <cell r="C684" t="str">
            <v>餐旅</v>
          </cell>
          <cell r="D684" t="str">
            <v>林志嘉</v>
          </cell>
          <cell r="E684">
            <v>850802</v>
          </cell>
          <cell r="F684" t="str">
            <v>男</v>
          </cell>
          <cell r="G684" t="str">
            <v>一般生</v>
          </cell>
        </row>
        <row r="685">
          <cell r="A685">
            <v>103401931</v>
          </cell>
          <cell r="B685" t="str">
            <v>K122460573</v>
          </cell>
          <cell r="C685" t="str">
            <v>餐旅</v>
          </cell>
          <cell r="D685" t="str">
            <v>高晉豪</v>
          </cell>
          <cell r="E685">
            <v>850606</v>
          </cell>
          <cell r="F685" t="str">
            <v>男</v>
          </cell>
          <cell r="G685" t="str">
            <v>一般生</v>
          </cell>
        </row>
        <row r="686">
          <cell r="A686">
            <v>103401932</v>
          </cell>
          <cell r="B686" t="str">
            <v>F228850177</v>
          </cell>
          <cell r="C686" t="str">
            <v>餐旅</v>
          </cell>
          <cell r="D686" t="str">
            <v>陳家綺</v>
          </cell>
          <cell r="E686">
            <v>840923</v>
          </cell>
          <cell r="F686" t="str">
            <v>女</v>
          </cell>
          <cell r="G686" t="str">
            <v>一般生</v>
          </cell>
        </row>
        <row r="687">
          <cell r="A687">
            <v>103401933</v>
          </cell>
          <cell r="B687" t="str">
            <v>K221984852</v>
          </cell>
          <cell r="C687" t="str">
            <v>餐旅</v>
          </cell>
          <cell r="D687" t="str">
            <v>林晏</v>
          </cell>
          <cell r="E687">
            <v>850109</v>
          </cell>
          <cell r="F687" t="str">
            <v>女</v>
          </cell>
          <cell r="G687" t="str">
            <v>一般生</v>
          </cell>
        </row>
        <row r="688">
          <cell r="A688">
            <v>103401934</v>
          </cell>
          <cell r="B688" t="str">
            <v>K122875574</v>
          </cell>
          <cell r="C688" t="str">
            <v>餐旅</v>
          </cell>
          <cell r="D688" t="str">
            <v>曾至頡</v>
          </cell>
          <cell r="E688">
            <v>850712</v>
          </cell>
          <cell r="F688" t="str">
            <v>男</v>
          </cell>
          <cell r="G688" t="str">
            <v>一般生</v>
          </cell>
        </row>
        <row r="689">
          <cell r="A689">
            <v>103401937</v>
          </cell>
          <cell r="B689" t="str">
            <v>K222760196</v>
          </cell>
          <cell r="C689" t="str">
            <v>餐旅</v>
          </cell>
          <cell r="D689" t="str">
            <v>林亞慧</v>
          </cell>
          <cell r="E689">
            <v>850216</v>
          </cell>
          <cell r="F689" t="str">
            <v>女</v>
          </cell>
          <cell r="G689" t="str">
            <v>一般生</v>
          </cell>
        </row>
        <row r="690">
          <cell r="A690">
            <v>103401938</v>
          </cell>
          <cell r="B690" t="str">
            <v>K122625912</v>
          </cell>
          <cell r="C690" t="str">
            <v>餐旅</v>
          </cell>
          <cell r="D690" t="str">
            <v>洪邦銓</v>
          </cell>
          <cell r="E690">
            <v>850226</v>
          </cell>
          <cell r="F690" t="str">
            <v>男</v>
          </cell>
          <cell r="G690" t="str">
            <v>一般生</v>
          </cell>
        </row>
        <row r="691">
          <cell r="A691">
            <v>103401939</v>
          </cell>
          <cell r="B691" t="str">
            <v>K122621432</v>
          </cell>
          <cell r="C691" t="str">
            <v>餐旅</v>
          </cell>
          <cell r="D691" t="str">
            <v>林聖偉</v>
          </cell>
          <cell r="E691">
            <v>850223</v>
          </cell>
          <cell r="F691" t="str">
            <v>男</v>
          </cell>
          <cell r="G691" t="str">
            <v>一般生</v>
          </cell>
        </row>
        <row r="692">
          <cell r="A692">
            <v>103401940</v>
          </cell>
          <cell r="B692" t="str">
            <v>K122619889</v>
          </cell>
          <cell r="C692" t="str">
            <v>餐旅</v>
          </cell>
          <cell r="D692" t="str">
            <v>顏伯儒</v>
          </cell>
          <cell r="E692">
            <v>850524</v>
          </cell>
          <cell r="F692" t="str">
            <v>男</v>
          </cell>
          <cell r="G692" t="str">
            <v>一般生</v>
          </cell>
        </row>
        <row r="693">
          <cell r="A693">
            <v>103401941</v>
          </cell>
          <cell r="B693" t="str">
            <v>K222817789</v>
          </cell>
          <cell r="C693" t="str">
            <v>餐旅</v>
          </cell>
          <cell r="D693" t="str">
            <v>譚羽媗</v>
          </cell>
          <cell r="E693">
            <v>841204</v>
          </cell>
          <cell r="F693" t="str">
            <v>女</v>
          </cell>
          <cell r="G693" t="str">
            <v>一般生</v>
          </cell>
        </row>
        <row r="694">
          <cell r="A694">
            <v>103401942</v>
          </cell>
          <cell r="B694" t="str">
            <v>K222612524</v>
          </cell>
          <cell r="C694" t="str">
            <v>餐旅</v>
          </cell>
          <cell r="D694" t="str">
            <v>傅怡惠</v>
          </cell>
          <cell r="E694">
            <v>850427</v>
          </cell>
          <cell r="F694" t="str">
            <v>女</v>
          </cell>
          <cell r="G694" t="str">
            <v>一般生</v>
          </cell>
        </row>
        <row r="695">
          <cell r="A695">
            <v>103401944</v>
          </cell>
          <cell r="B695" t="str">
            <v>K122877578</v>
          </cell>
          <cell r="C695" t="str">
            <v>餐旅</v>
          </cell>
          <cell r="D695" t="str">
            <v>余成翰</v>
          </cell>
          <cell r="E695">
            <v>850409</v>
          </cell>
          <cell r="F695" t="str">
            <v>男</v>
          </cell>
          <cell r="G695" t="str">
            <v>一般生</v>
          </cell>
        </row>
        <row r="696">
          <cell r="A696">
            <v>103401945</v>
          </cell>
          <cell r="B696" t="str">
            <v>K122626508</v>
          </cell>
          <cell r="C696" t="str">
            <v>餐旅</v>
          </cell>
          <cell r="D696" t="str">
            <v>蔡欣益</v>
          </cell>
          <cell r="E696">
            <v>850613</v>
          </cell>
          <cell r="F696" t="str">
            <v>男</v>
          </cell>
          <cell r="G696" t="str">
            <v>一般生</v>
          </cell>
        </row>
        <row r="697">
          <cell r="A697">
            <v>103401946</v>
          </cell>
          <cell r="B697" t="str">
            <v>K122724205</v>
          </cell>
          <cell r="C697" t="str">
            <v>餐旅</v>
          </cell>
          <cell r="D697" t="str">
            <v>羅建宗</v>
          </cell>
          <cell r="E697">
            <v>850610</v>
          </cell>
          <cell r="F697" t="str">
            <v>男</v>
          </cell>
          <cell r="G697" t="str">
            <v>一般生</v>
          </cell>
        </row>
        <row r="698">
          <cell r="A698">
            <v>103401950</v>
          </cell>
          <cell r="B698" t="str">
            <v>K122922818</v>
          </cell>
          <cell r="C698" t="str">
            <v>餐旅</v>
          </cell>
          <cell r="D698" t="str">
            <v>林于豪</v>
          </cell>
          <cell r="E698">
            <v>850309</v>
          </cell>
          <cell r="F698" t="str">
            <v>男</v>
          </cell>
          <cell r="G698" t="str">
            <v>一般生</v>
          </cell>
        </row>
        <row r="699">
          <cell r="A699">
            <v>103401955</v>
          </cell>
          <cell r="B699" t="str">
            <v>K122927528</v>
          </cell>
          <cell r="C699" t="str">
            <v>餐旅</v>
          </cell>
          <cell r="D699" t="str">
            <v>劉承澤</v>
          </cell>
          <cell r="E699">
            <v>841119</v>
          </cell>
          <cell r="F699" t="str">
            <v>男</v>
          </cell>
          <cell r="G699" t="str">
            <v>一般生</v>
          </cell>
        </row>
        <row r="700">
          <cell r="A700">
            <v>103401956</v>
          </cell>
          <cell r="B700" t="str">
            <v>K122924527</v>
          </cell>
          <cell r="C700" t="str">
            <v>餐旅</v>
          </cell>
          <cell r="D700" t="str">
            <v>徐嘉毓</v>
          </cell>
          <cell r="E700">
            <v>841128</v>
          </cell>
          <cell r="F700" t="str">
            <v>男</v>
          </cell>
          <cell r="G700" t="str">
            <v>一般生</v>
          </cell>
        </row>
        <row r="701">
          <cell r="A701">
            <v>103401960</v>
          </cell>
          <cell r="B701" t="str">
            <v>K222565271</v>
          </cell>
          <cell r="C701" t="str">
            <v>餐旅</v>
          </cell>
          <cell r="D701" t="str">
            <v>周莉芯</v>
          </cell>
          <cell r="E701">
            <v>850818</v>
          </cell>
          <cell r="F701" t="str">
            <v>女</v>
          </cell>
          <cell r="G701" t="str">
            <v>一般生</v>
          </cell>
        </row>
        <row r="702">
          <cell r="A702">
            <v>103401962</v>
          </cell>
          <cell r="B702" t="str">
            <v>K222896628</v>
          </cell>
          <cell r="C702" t="str">
            <v>餐旅</v>
          </cell>
          <cell r="D702" t="str">
            <v>梁雅惇</v>
          </cell>
          <cell r="E702">
            <v>850617</v>
          </cell>
          <cell r="F702" t="str">
            <v>女</v>
          </cell>
          <cell r="G702" t="str">
            <v>一般生</v>
          </cell>
        </row>
        <row r="703">
          <cell r="A703">
            <v>103401963</v>
          </cell>
          <cell r="B703" t="str">
            <v>K122770841</v>
          </cell>
          <cell r="C703" t="str">
            <v>餐旅</v>
          </cell>
          <cell r="D703" t="str">
            <v>吳奕</v>
          </cell>
          <cell r="E703">
            <v>850310</v>
          </cell>
          <cell r="F703" t="str">
            <v>男</v>
          </cell>
          <cell r="G703" t="str">
            <v>一般生</v>
          </cell>
        </row>
        <row r="704">
          <cell r="A704">
            <v>103401966</v>
          </cell>
          <cell r="B704" t="str">
            <v>L124837223</v>
          </cell>
          <cell r="C704" t="str">
            <v>餐旅</v>
          </cell>
          <cell r="D704" t="str">
            <v>湯凱任</v>
          </cell>
          <cell r="E704">
            <v>841109</v>
          </cell>
          <cell r="F704" t="str">
            <v>男</v>
          </cell>
          <cell r="G704" t="str">
            <v>一般生</v>
          </cell>
        </row>
        <row r="705">
          <cell r="A705">
            <v>103401967</v>
          </cell>
          <cell r="B705" t="str">
            <v>K122731068</v>
          </cell>
          <cell r="C705" t="str">
            <v>餐旅</v>
          </cell>
          <cell r="D705" t="str">
            <v>余祐丞</v>
          </cell>
          <cell r="E705">
            <v>850627</v>
          </cell>
          <cell r="F705" t="str">
            <v>男</v>
          </cell>
          <cell r="G705" t="str">
            <v>一般生</v>
          </cell>
        </row>
        <row r="706">
          <cell r="A706">
            <v>103401968</v>
          </cell>
          <cell r="B706" t="str">
            <v>K122967951</v>
          </cell>
          <cell r="C706" t="str">
            <v>餐旅</v>
          </cell>
          <cell r="D706" t="str">
            <v>李星翰</v>
          </cell>
          <cell r="E706">
            <v>850806</v>
          </cell>
          <cell r="F706" t="str">
            <v>男</v>
          </cell>
          <cell r="G706" t="str">
            <v>一般生</v>
          </cell>
        </row>
        <row r="707">
          <cell r="A707">
            <v>103402002</v>
          </cell>
          <cell r="B707" t="str">
            <v>K222809849</v>
          </cell>
          <cell r="C707" t="str">
            <v>餐旅</v>
          </cell>
          <cell r="D707" t="str">
            <v>彭姵萱</v>
          </cell>
          <cell r="E707">
            <v>841012</v>
          </cell>
          <cell r="F707" t="str">
            <v>女</v>
          </cell>
          <cell r="G707" t="str">
            <v>一般生</v>
          </cell>
        </row>
        <row r="708">
          <cell r="A708">
            <v>103402003</v>
          </cell>
          <cell r="B708" t="str">
            <v>F129617496</v>
          </cell>
          <cell r="C708" t="str">
            <v>餐旅</v>
          </cell>
          <cell r="D708" t="str">
            <v>陳秬宗</v>
          </cell>
          <cell r="E708">
            <v>840911</v>
          </cell>
          <cell r="F708" t="str">
            <v>男</v>
          </cell>
          <cell r="G708" t="str">
            <v>一般生</v>
          </cell>
        </row>
        <row r="709">
          <cell r="A709">
            <v>103402004</v>
          </cell>
          <cell r="B709" t="str">
            <v>K122761799</v>
          </cell>
          <cell r="C709" t="str">
            <v>餐旅</v>
          </cell>
          <cell r="D709" t="str">
            <v>劉家維</v>
          </cell>
          <cell r="E709">
            <v>850425</v>
          </cell>
          <cell r="F709" t="str">
            <v>男</v>
          </cell>
          <cell r="G709" t="str">
            <v>一般生</v>
          </cell>
        </row>
        <row r="710">
          <cell r="A710">
            <v>103402005</v>
          </cell>
          <cell r="B710" t="str">
            <v>E125148079</v>
          </cell>
          <cell r="C710" t="str">
            <v>餐旅</v>
          </cell>
          <cell r="D710" t="str">
            <v>黃鴻裕</v>
          </cell>
          <cell r="E710">
            <v>850417</v>
          </cell>
          <cell r="F710" t="str">
            <v>男</v>
          </cell>
          <cell r="G710" t="str">
            <v>一般生</v>
          </cell>
        </row>
        <row r="711">
          <cell r="A711">
            <v>103402007</v>
          </cell>
          <cell r="B711" t="str">
            <v>O100426964</v>
          </cell>
          <cell r="C711" t="str">
            <v>餐旅</v>
          </cell>
          <cell r="D711" t="str">
            <v>許家豪</v>
          </cell>
          <cell r="E711">
            <v>841113</v>
          </cell>
          <cell r="F711" t="str">
            <v>男</v>
          </cell>
          <cell r="G711" t="str">
            <v>一般生</v>
          </cell>
        </row>
        <row r="712">
          <cell r="A712">
            <v>103402008</v>
          </cell>
          <cell r="B712" t="str">
            <v>K222568076</v>
          </cell>
          <cell r="C712" t="str">
            <v>餐旅</v>
          </cell>
          <cell r="D712" t="str">
            <v>曾郁芳</v>
          </cell>
          <cell r="E712">
            <v>850406</v>
          </cell>
          <cell r="F712" t="str">
            <v>女</v>
          </cell>
          <cell r="G712" t="str">
            <v>一般生</v>
          </cell>
        </row>
        <row r="713">
          <cell r="A713">
            <v>103402009</v>
          </cell>
          <cell r="B713" t="str">
            <v>K122760201</v>
          </cell>
          <cell r="C713" t="str">
            <v>餐旅</v>
          </cell>
          <cell r="D713" t="str">
            <v>吳育烊</v>
          </cell>
          <cell r="E713">
            <v>850116</v>
          </cell>
          <cell r="F713" t="str">
            <v>男</v>
          </cell>
          <cell r="G713" t="str">
            <v>一般生</v>
          </cell>
        </row>
        <row r="714">
          <cell r="A714">
            <v>103402011</v>
          </cell>
          <cell r="B714" t="str">
            <v>K122971740</v>
          </cell>
          <cell r="C714" t="str">
            <v>餐旅</v>
          </cell>
          <cell r="D714" t="str">
            <v>鍾政軒</v>
          </cell>
          <cell r="E714">
            <v>850829</v>
          </cell>
          <cell r="F714" t="str">
            <v>男</v>
          </cell>
          <cell r="G714" t="str">
            <v>一般生</v>
          </cell>
        </row>
        <row r="715">
          <cell r="A715">
            <v>103402013</v>
          </cell>
          <cell r="B715" t="str">
            <v>K122722569</v>
          </cell>
          <cell r="C715" t="str">
            <v>餐旅</v>
          </cell>
          <cell r="D715" t="str">
            <v>曾泊涔</v>
          </cell>
          <cell r="E715">
            <v>841029</v>
          </cell>
          <cell r="F715" t="str">
            <v>男</v>
          </cell>
          <cell r="G715" t="str">
            <v>一般生</v>
          </cell>
        </row>
        <row r="716">
          <cell r="A716">
            <v>103402014</v>
          </cell>
          <cell r="B716" t="str">
            <v>K122924858</v>
          </cell>
          <cell r="C716" t="str">
            <v>餐旅</v>
          </cell>
          <cell r="D716" t="str">
            <v>陳正豐</v>
          </cell>
          <cell r="E716">
            <v>850516</v>
          </cell>
          <cell r="F716" t="str">
            <v>男</v>
          </cell>
          <cell r="G716" t="str">
            <v>一般生</v>
          </cell>
        </row>
        <row r="717">
          <cell r="A717">
            <v>103402015</v>
          </cell>
          <cell r="B717" t="str">
            <v>K122743095</v>
          </cell>
          <cell r="C717" t="str">
            <v>餐旅</v>
          </cell>
          <cell r="D717" t="str">
            <v>張智凱</v>
          </cell>
          <cell r="E717">
            <v>850226</v>
          </cell>
          <cell r="F717" t="str">
            <v>男</v>
          </cell>
          <cell r="G717" t="str">
            <v>一般生</v>
          </cell>
        </row>
        <row r="718">
          <cell r="A718">
            <v>103402016</v>
          </cell>
          <cell r="B718" t="str">
            <v>K122969517</v>
          </cell>
          <cell r="C718" t="str">
            <v>餐旅</v>
          </cell>
          <cell r="D718" t="str">
            <v>王穩智</v>
          </cell>
          <cell r="E718">
            <v>850703</v>
          </cell>
          <cell r="F718" t="str">
            <v>男</v>
          </cell>
          <cell r="G718" t="str">
            <v>一般生</v>
          </cell>
        </row>
        <row r="719">
          <cell r="A719">
            <v>103402017</v>
          </cell>
          <cell r="B719" t="str">
            <v>T124256289</v>
          </cell>
          <cell r="C719" t="str">
            <v>餐旅</v>
          </cell>
          <cell r="D719" t="str">
            <v>方山水</v>
          </cell>
          <cell r="E719">
            <v>850405</v>
          </cell>
          <cell r="F719" t="str">
            <v>男</v>
          </cell>
          <cell r="G719" t="str">
            <v>一般生</v>
          </cell>
        </row>
        <row r="720">
          <cell r="A720">
            <v>103402019</v>
          </cell>
          <cell r="B720" t="str">
            <v>K122622840</v>
          </cell>
          <cell r="C720" t="str">
            <v>餐旅</v>
          </cell>
          <cell r="D720" t="str">
            <v>譚羽凱</v>
          </cell>
          <cell r="E720">
            <v>850810</v>
          </cell>
          <cell r="F720" t="str">
            <v>男</v>
          </cell>
          <cell r="G720" t="str">
            <v>一般生</v>
          </cell>
        </row>
        <row r="721">
          <cell r="A721">
            <v>103402020</v>
          </cell>
          <cell r="B721" t="str">
            <v>K222884575</v>
          </cell>
          <cell r="C721" t="str">
            <v>餐旅</v>
          </cell>
          <cell r="D721" t="str">
            <v>鄭雅月</v>
          </cell>
          <cell r="E721">
            <v>850521</v>
          </cell>
          <cell r="F721" t="str">
            <v>女</v>
          </cell>
          <cell r="G721" t="str">
            <v>一般生</v>
          </cell>
        </row>
        <row r="722">
          <cell r="A722">
            <v>103402021</v>
          </cell>
          <cell r="B722" t="str">
            <v>K122964941</v>
          </cell>
          <cell r="C722" t="str">
            <v>餐旅</v>
          </cell>
          <cell r="D722" t="str">
            <v>賴永健</v>
          </cell>
          <cell r="E722">
            <v>850329</v>
          </cell>
          <cell r="F722" t="str">
            <v>男</v>
          </cell>
          <cell r="G722" t="str">
            <v>一般生</v>
          </cell>
        </row>
        <row r="723">
          <cell r="A723">
            <v>103402031</v>
          </cell>
          <cell r="B723" t="str">
            <v>L124458704</v>
          </cell>
          <cell r="C723" t="str">
            <v>餐旅</v>
          </cell>
          <cell r="D723" t="str">
            <v>吳登揚</v>
          </cell>
          <cell r="E723">
            <v>841004</v>
          </cell>
          <cell r="F723" t="str">
            <v>男</v>
          </cell>
          <cell r="G723" t="str">
            <v>一般生</v>
          </cell>
        </row>
        <row r="724">
          <cell r="A724">
            <v>103402033</v>
          </cell>
          <cell r="B724" t="str">
            <v>N125137073</v>
          </cell>
          <cell r="C724" t="str">
            <v>餐旅</v>
          </cell>
          <cell r="D724" t="str">
            <v>林祐陞</v>
          </cell>
          <cell r="E724">
            <v>841129</v>
          </cell>
          <cell r="F724" t="str">
            <v>男</v>
          </cell>
          <cell r="G724" t="str">
            <v>一般生</v>
          </cell>
        </row>
        <row r="725">
          <cell r="A725">
            <v>103402035</v>
          </cell>
          <cell r="B725" t="str">
            <v>L125092611</v>
          </cell>
          <cell r="C725" t="str">
            <v>餐旅</v>
          </cell>
          <cell r="D725" t="str">
            <v>詹為驛</v>
          </cell>
          <cell r="E725">
            <v>850117</v>
          </cell>
          <cell r="F725" t="str">
            <v>男</v>
          </cell>
          <cell r="G725" t="str">
            <v>一般生</v>
          </cell>
        </row>
        <row r="726">
          <cell r="A726">
            <v>103402036</v>
          </cell>
          <cell r="B726" t="str">
            <v>L224882971</v>
          </cell>
          <cell r="C726" t="str">
            <v>餐旅</v>
          </cell>
          <cell r="D726" t="str">
            <v>董宛甄</v>
          </cell>
          <cell r="E726">
            <v>850108</v>
          </cell>
          <cell r="F726" t="str">
            <v>女</v>
          </cell>
          <cell r="G726" t="str">
            <v>一般生</v>
          </cell>
        </row>
        <row r="727">
          <cell r="A727">
            <v>103402038</v>
          </cell>
          <cell r="B727" t="str">
            <v>A127921634</v>
          </cell>
          <cell r="C727" t="str">
            <v>餐旅</v>
          </cell>
          <cell r="D727" t="str">
            <v>陳茗裕</v>
          </cell>
          <cell r="E727">
            <v>850614</v>
          </cell>
          <cell r="F727" t="str">
            <v>男</v>
          </cell>
          <cell r="G727" t="str">
            <v>一般生</v>
          </cell>
        </row>
        <row r="728">
          <cell r="A728">
            <v>103402039</v>
          </cell>
          <cell r="B728" t="str">
            <v>L124548838</v>
          </cell>
          <cell r="C728" t="str">
            <v>餐旅</v>
          </cell>
          <cell r="D728" t="str">
            <v>林唯諭</v>
          </cell>
          <cell r="E728">
            <v>840828</v>
          </cell>
          <cell r="F728" t="str">
            <v>男</v>
          </cell>
          <cell r="G728" t="str">
            <v>一般生</v>
          </cell>
        </row>
        <row r="729">
          <cell r="A729">
            <v>103402043</v>
          </cell>
          <cell r="B729" t="str">
            <v>L224974581</v>
          </cell>
          <cell r="C729" t="str">
            <v>餐旅</v>
          </cell>
          <cell r="D729" t="str">
            <v>張雅淳</v>
          </cell>
          <cell r="E729">
            <v>840908</v>
          </cell>
          <cell r="F729" t="str">
            <v>女</v>
          </cell>
          <cell r="G729" t="str">
            <v>一般生</v>
          </cell>
        </row>
        <row r="730">
          <cell r="A730">
            <v>103402044</v>
          </cell>
          <cell r="B730" t="str">
            <v>L124894540</v>
          </cell>
          <cell r="C730" t="str">
            <v>餐旅</v>
          </cell>
          <cell r="D730" t="str">
            <v>楊淙壬</v>
          </cell>
          <cell r="E730">
            <v>850218</v>
          </cell>
          <cell r="F730" t="str">
            <v>男</v>
          </cell>
          <cell r="G730" t="str">
            <v>一般生</v>
          </cell>
        </row>
        <row r="731">
          <cell r="A731">
            <v>103402045</v>
          </cell>
          <cell r="B731" t="str">
            <v>B122683729</v>
          </cell>
          <cell r="C731" t="str">
            <v>餐旅</v>
          </cell>
          <cell r="D731" t="str">
            <v>王昱翔</v>
          </cell>
          <cell r="E731">
            <v>850229</v>
          </cell>
          <cell r="F731" t="str">
            <v>男</v>
          </cell>
          <cell r="G731" t="str">
            <v>一般生</v>
          </cell>
        </row>
        <row r="732">
          <cell r="A732">
            <v>103402046</v>
          </cell>
          <cell r="B732" t="str">
            <v>L124896651</v>
          </cell>
          <cell r="C732" t="str">
            <v>餐旅</v>
          </cell>
          <cell r="D732" t="str">
            <v>鄭奕呈</v>
          </cell>
          <cell r="E732">
            <v>850608</v>
          </cell>
          <cell r="F732" t="str">
            <v>男</v>
          </cell>
          <cell r="G732" t="str">
            <v>一般生</v>
          </cell>
        </row>
        <row r="733">
          <cell r="A733">
            <v>103402047</v>
          </cell>
          <cell r="B733" t="str">
            <v>G222183758</v>
          </cell>
          <cell r="C733" t="str">
            <v>餐旅</v>
          </cell>
          <cell r="D733" t="str">
            <v>曾慧洳</v>
          </cell>
          <cell r="E733">
            <v>850427</v>
          </cell>
          <cell r="F733" t="str">
            <v>女</v>
          </cell>
          <cell r="G733" t="str">
            <v>一般生</v>
          </cell>
        </row>
        <row r="734">
          <cell r="A734">
            <v>103402048</v>
          </cell>
          <cell r="B734" t="str">
            <v>K222892700</v>
          </cell>
          <cell r="C734" t="str">
            <v>餐旅</v>
          </cell>
          <cell r="D734" t="str">
            <v>林佩汶</v>
          </cell>
          <cell r="E734">
            <v>850609</v>
          </cell>
          <cell r="F734" t="str">
            <v>女</v>
          </cell>
          <cell r="G734" t="str">
            <v>一般生</v>
          </cell>
        </row>
        <row r="735">
          <cell r="A735">
            <v>103402050</v>
          </cell>
          <cell r="B735" t="str">
            <v>K222896824</v>
          </cell>
          <cell r="C735" t="str">
            <v>餐旅</v>
          </cell>
          <cell r="D735" t="str">
            <v>林倚萱</v>
          </cell>
          <cell r="E735">
            <v>850702</v>
          </cell>
          <cell r="F735" t="str">
            <v>女</v>
          </cell>
          <cell r="G735" t="str">
            <v>一般生</v>
          </cell>
        </row>
        <row r="736">
          <cell r="A736">
            <v>103402052</v>
          </cell>
          <cell r="B736" t="str">
            <v>J122823186</v>
          </cell>
          <cell r="C736" t="str">
            <v>餐旅</v>
          </cell>
          <cell r="D736" t="str">
            <v>陳文奕</v>
          </cell>
          <cell r="E736">
            <v>841214</v>
          </cell>
          <cell r="F736" t="str">
            <v>男</v>
          </cell>
          <cell r="G736" t="str">
            <v>一般生</v>
          </cell>
        </row>
        <row r="737">
          <cell r="A737">
            <v>103402055</v>
          </cell>
          <cell r="B737" t="str">
            <v>K222895112</v>
          </cell>
          <cell r="C737" t="str">
            <v>餐旅</v>
          </cell>
          <cell r="D737" t="str">
            <v>陳萱榕</v>
          </cell>
          <cell r="E737">
            <v>850407</v>
          </cell>
          <cell r="F737" t="str">
            <v>女</v>
          </cell>
          <cell r="G737" t="str">
            <v>一般生</v>
          </cell>
        </row>
        <row r="738">
          <cell r="A738">
            <v>103402056</v>
          </cell>
          <cell r="B738" t="str">
            <v>L224900607</v>
          </cell>
          <cell r="C738" t="str">
            <v>餐旅</v>
          </cell>
          <cell r="D738" t="str">
            <v>顏妤璇</v>
          </cell>
          <cell r="E738">
            <v>850615</v>
          </cell>
          <cell r="F738" t="str">
            <v>女</v>
          </cell>
          <cell r="G738" t="str">
            <v>一般生</v>
          </cell>
        </row>
        <row r="739">
          <cell r="A739">
            <v>103402057</v>
          </cell>
          <cell r="B739" t="str">
            <v>K122833558</v>
          </cell>
          <cell r="C739" t="str">
            <v>餐旅</v>
          </cell>
          <cell r="D739" t="str">
            <v>翁健城</v>
          </cell>
          <cell r="E739">
            <v>850730</v>
          </cell>
          <cell r="F739" t="str">
            <v>男</v>
          </cell>
          <cell r="G739" t="str">
            <v>一般生</v>
          </cell>
        </row>
        <row r="740">
          <cell r="A740">
            <v>103402058</v>
          </cell>
          <cell r="B740" t="str">
            <v>K222743873</v>
          </cell>
          <cell r="C740" t="str">
            <v>餐旅</v>
          </cell>
          <cell r="D740" t="str">
            <v>胡庭芳</v>
          </cell>
          <cell r="E740">
            <v>841027</v>
          </cell>
          <cell r="F740" t="str">
            <v>女</v>
          </cell>
          <cell r="G740" t="str">
            <v>一般生</v>
          </cell>
        </row>
        <row r="741">
          <cell r="A741">
            <v>103402061</v>
          </cell>
          <cell r="B741" t="str">
            <v>K122769151</v>
          </cell>
          <cell r="C741" t="str">
            <v>餐旅</v>
          </cell>
          <cell r="D741" t="str">
            <v>范文吉</v>
          </cell>
          <cell r="E741">
            <v>850507</v>
          </cell>
          <cell r="F741" t="str">
            <v>男</v>
          </cell>
          <cell r="G741" t="str">
            <v>一般生</v>
          </cell>
        </row>
        <row r="742">
          <cell r="A742">
            <v>103402065</v>
          </cell>
          <cell r="B742" t="str">
            <v>M222433186</v>
          </cell>
          <cell r="C742" t="str">
            <v>餐旅</v>
          </cell>
          <cell r="D742" t="str">
            <v>張育綾</v>
          </cell>
          <cell r="E742">
            <v>830912</v>
          </cell>
          <cell r="F742" t="str">
            <v>女</v>
          </cell>
          <cell r="G742" t="str">
            <v>一般生</v>
          </cell>
        </row>
        <row r="743">
          <cell r="A743">
            <v>103402066</v>
          </cell>
          <cell r="B743" t="str">
            <v>L225046246</v>
          </cell>
          <cell r="C743" t="str">
            <v>餐旅</v>
          </cell>
          <cell r="D743" t="str">
            <v>林奕綺</v>
          </cell>
          <cell r="E743">
            <v>850628</v>
          </cell>
          <cell r="F743" t="str">
            <v>女</v>
          </cell>
          <cell r="G743" t="str">
            <v>一般生</v>
          </cell>
        </row>
        <row r="744">
          <cell r="A744">
            <v>103402067</v>
          </cell>
          <cell r="B744" t="str">
            <v>K221984629</v>
          </cell>
          <cell r="C744" t="str">
            <v>餐旅</v>
          </cell>
          <cell r="D744" t="str">
            <v>孫雪云</v>
          </cell>
          <cell r="E744">
            <v>840730</v>
          </cell>
          <cell r="F744" t="str">
            <v>女</v>
          </cell>
          <cell r="G744" t="str">
            <v>一般生</v>
          </cell>
        </row>
        <row r="745">
          <cell r="A745">
            <v>103402091</v>
          </cell>
          <cell r="B745" t="str">
            <v>K222849067</v>
          </cell>
          <cell r="C745" t="str">
            <v>餐旅</v>
          </cell>
          <cell r="D745" t="str">
            <v>黃思嘉</v>
          </cell>
          <cell r="E745">
            <v>850323</v>
          </cell>
          <cell r="F745" t="str">
            <v>女</v>
          </cell>
          <cell r="G745" t="str">
            <v>一般生</v>
          </cell>
        </row>
        <row r="746">
          <cell r="A746">
            <v>103402092</v>
          </cell>
          <cell r="B746" t="str">
            <v>K222845149</v>
          </cell>
          <cell r="C746" t="str">
            <v>餐旅</v>
          </cell>
          <cell r="D746" t="str">
            <v>鍾霈蓁</v>
          </cell>
          <cell r="E746">
            <v>850517</v>
          </cell>
          <cell r="F746" t="str">
            <v>女</v>
          </cell>
          <cell r="G746" t="str">
            <v>一般生</v>
          </cell>
        </row>
        <row r="747">
          <cell r="A747">
            <v>103402101</v>
          </cell>
          <cell r="B747" t="str">
            <v>A130187708</v>
          </cell>
          <cell r="C747" t="str">
            <v>多遊</v>
          </cell>
          <cell r="D747" t="str">
            <v>張亞甯</v>
          </cell>
          <cell r="E747">
            <v>850810</v>
          </cell>
          <cell r="F747" t="str">
            <v>男</v>
          </cell>
          <cell r="G747" t="str">
            <v>一般生</v>
          </cell>
        </row>
        <row r="748">
          <cell r="A748">
            <v>103402103</v>
          </cell>
          <cell r="B748" t="str">
            <v>J122815559</v>
          </cell>
          <cell r="C748" t="str">
            <v>多遊</v>
          </cell>
          <cell r="D748" t="str">
            <v>蘇惟</v>
          </cell>
          <cell r="E748">
            <v>850229</v>
          </cell>
          <cell r="F748" t="str">
            <v>男</v>
          </cell>
          <cell r="G748" t="str">
            <v>一般生</v>
          </cell>
        </row>
        <row r="749">
          <cell r="A749">
            <v>103402104</v>
          </cell>
          <cell r="B749" t="str">
            <v>F128844800</v>
          </cell>
          <cell r="C749" t="str">
            <v>多遊</v>
          </cell>
          <cell r="D749" t="str">
            <v>鄧郁霖</v>
          </cell>
          <cell r="E749">
            <v>840331</v>
          </cell>
          <cell r="F749" t="str">
            <v>男</v>
          </cell>
          <cell r="G749" t="str">
            <v>一般生</v>
          </cell>
        </row>
        <row r="750">
          <cell r="A750">
            <v>103402106</v>
          </cell>
          <cell r="B750" t="str">
            <v>H124649650</v>
          </cell>
          <cell r="C750" t="str">
            <v>多遊</v>
          </cell>
          <cell r="D750" t="str">
            <v>黃宇澤</v>
          </cell>
          <cell r="E750">
            <v>840902</v>
          </cell>
          <cell r="F750" t="str">
            <v>男</v>
          </cell>
          <cell r="G750" t="str">
            <v>一般生</v>
          </cell>
        </row>
        <row r="751">
          <cell r="A751">
            <v>103402107</v>
          </cell>
          <cell r="B751" t="str">
            <v>G122205668</v>
          </cell>
          <cell r="C751" t="str">
            <v>多遊</v>
          </cell>
          <cell r="D751" t="str">
            <v>陳皆樺</v>
          </cell>
          <cell r="E751">
            <v>850707</v>
          </cell>
          <cell r="F751" t="str">
            <v>男</v>
          </cell>
          <cell r="G751" t="str">
            <v>一般生</v>
          </cell>
        </row>
        <row r="752">
          <cell r="A752">
            <v>103402109</v>
          </cell>
          <cell r="B752" t="str">
            <v>J122811211</v>
          </cell>
          <cell r="C752" t="str">
            <v>多遊</v>
          </cell>
          <cell r="D752" t="str">
            <v>楊雋良</v>
          </cell>
          <cell r="E752">
            <v>850411</v>
          </cell>
          <cell r="F752" t="str">
            <v>男</v>
          </cell>
          <cell r="G752" t="str">
            <v>一般生</v>
          </cell>
        </row>
        <row r="753">
          <cell r="A753">
            <v>103402110</v>
          </cell>
          <cell r="B753" t="str">
            <v>O100429241</v>
          </cell>
          <cell r="C753" t="str">
            <v>多遊</v>
          </cell>
          <cell r="D753" t="str">
            <v>林士鈞</v>
          </cell>
          <cell r="E753">
            <v>841110</v>
          </cell>
          <cell r="F753" t="str">
            <v>男</v>
          </cell>
          <cell r="G753" t="str">
            <v>一般生</v>
          </cell>
        </row>
        <row r="754">
          <cell r="A754">
            <v>103402112</v>
          </cell>
          <cell r="B754" t="str">
            <v>H124922627</v>
          </cell>
          <cell r="C754" t="str">
            <v>多遊</v>
          </cell>
          <cell r="D754" t="str">
            <v>林正鈺</v>
          </cell>
          <cell r="E754">
            <v>850531</v>
          </cell>
          <cell r="F754" t="str">
            <v>男</v>
          </cell>
          <cell r="G754" t="str">
            <v>一般生</v>
          </cell>
        </row>
        <row r="755">
          <cell r="A755">
            <v>103402113</v>
          </cell>
          <cell r="B755" t="str">
            <v>H124881498</v>
          </cell>
          <cell r="C755" t="str">
            <v>多遊</v>
          </cell>
          <cell r="D755" t="str">
            <v>李星緯</v>
          </cell>
          <cell r="E755">
            <v>850713</v>
          </cell>
          <cell r="F755" t="str">
            <v>男</v>
          </cell>
          <cell r="G755" t="str">
            <v>一般生</v>
          </cell>
        </row>
        <row r="756">
          <cell r="A756">
            <v>103402114</v>
          </cell>
          <cell r="B756" t="str">
            <v>J122815862</v>
          </cell>
          <cell r="C756" t="str">
            <v>多遊</v>
          </cell>
          <cell r="D756" t="str">
            <v>饒凱傑</v>
          </cell>
          <cell r="E756">
            <v>850418</v>
          </cell>
          <cell r="F756" t="str">
            <v>男</v>
          </cell>
          <cell r="G756" t="str">
            <v>一般生</v>
          </cell>
        </row>
        <row r="757">
          <cell r="A757">
            <v>103402116</v>
          </cell>
          <cell r="B757" t="str">
            <v>H124873183</v>
          </cell>
          <cell r="C757" t="str">
            <v>多遊</v>
          </cell>
          <cell r="D757" t="str">
            <v>林佑錫</v>
          </cell>
          <cell r="E757">
            <v>850422</v>
          </cell>
          <cell r="F757" t="str">
            <v>男</v>
          </cell>
          <cell r="G757" t="str">
            <v>一般生</v>
          </cell>
        </row>
        <row r="758">
          <cell r="A758">
            <v>103402119</v>
          </cell>
          <cell r="B758" t="str">
            <v>O100407316</v>
          </cell>
          <cell r="C758" t="str">
            <v>多遊</v>
          </cell>
          <cell r="D758" t="str">
            <v>陳信瑀</v>
          </cell>
          <cell r="E758">
            <v>840630</v>
          </cell>
          <cell r="F758" t="str">
            <v>男</v>
          </cell>
          <cell r="G758" t="str">
            <v>一般生</v>
          </cell>
        </row>
        <row r="759">
          <cell r="A759">
            <v>103402122</v>
          </cell>
          <cell r="B759" t="str">
            <v>K122922710</v>
          </cell>
          <cell r="C759" t="str">
            <v>多遊</v>
          </cell>
          <cell r="D759" t="str">
            <v>蕭至軒</v>
          </cell>
          <cell r="E759">
            <v>850310</v>
          </cell>
          <cell r="F759" t="str">
            <v>男</v>
          </cell>
          <cell r="G759" t="str">
            <v>一般生</v>
          </cell>
        </row>
        <row r="760">
          <cell r="A760">
            <v>103402125</v>
          </cell>
          <cell r="B760" t="str">
            <v>K222270866</v>
          </cell>
          <cell r="C760" t="str">
            <v>多遊</v>
          </cell>
          <cell r="D760" t="str">
            <v>鄭詠心</v>
          </cell>
          <cell r="E760">
            <v>850806</v>
          </cell>
          <cell r="F760" t="str">
            <v>女</v>
          </cell>
          <cell r="G760" t="str">
            <v>一般生</v>
          </cell>
        </row>
        <row r="761">
          <cell r="A761">
            <v>103402130</v>
          </cell>
          <cell r="B761" t="str">
            <v>H224496062</v>
          </cell>
          <cell r="C761" t="str">
            <v>多遊</v>
          </cell>
          <cell r="D761" t="str">
            <v>黃禎儀</v>
          </cell>
          <cell r="E761">
            <v>840923</v>
          </cell>
          <cell r="F761" t="str">
            <v>女</v>
          </cell>
          <cell r="G761" t="str">
            <v>一般生</v>
          </cell>
        </row>
        <row r="762">
          <cell r="A762">
            <v>103402135</v>
          </cell>
          <cell r="B762" t="str">
            <v>O100449449</v>
          </cell>
          <cell r="C762" t="str">
            <v>多遊</v>
          </cell>
          <cell r="D762" t="str">
            <v>陳威宇</v>
          </cell>
          <cell r="E762">
            <v>850901</v>
          </cell>
          <cell r="F762" t="str">
            <v>男</v>
          </cell>
          <cell r="G762" t="str">
            <v>一般生</v>
          </cell>
        </row>
        <row r="763">
          <cell r="A763">
            <v>103402138</v>
          </cell>
          <cell r="B763" t="str">
            <v>K122382645</v>
          </cell>
          <cell r="C763" t="str">
            <v>多遊</v>
          </cell>
          <cell r="D763" t="str">
            <v>柯柏廷</v>
          </cell>
          <cell r="E763">
            <v>850724</v>
          </cell>
          <cell r="F763" t="str">
            <v>男</v>
          </cell>
          <cell r="G763" t="str">
            <v>一般生</v>
          </cell>
        </row>
        <row r="764">
          <cell r="A764">
            <v>103402143</v>
          </cell>
          <cell r="B764" t="str">
            <v>T124204794</v>
          </cell>
          <cell r="C764" t="str">
            <v>多遊</v>
          </cell>
          <cell r="D764" t="str">
            <v>潘澤洋</v>
          </cell>
          <cell r="E764">
            <v>841203</v>
          </cell>
          <cell r="F764" t="str">
            <v>男</v>
          </cell>
          <cell r="G764" t="str">
            <v>一般生</v>
          </cell>
        </row>
        <row r="765">
          <cell r="A765">
            <v>103402144</v>
          </cell>
          <cell r="B765" t="str">
            <v>L124505995</v>
          </cell>
          <cell r="C765" t="str">
            <v>多遊</v>
          </cell>
          <cell r="D765" t="str">
            <v>林昊岑</v>
          </cell>
          <cell r="E765">
            <v>850630</v>
          </cell>
          <cell r="F765" t="str">
            <v>男</v>
          </cell>
          <cell r="G765" t="str">
            <v>一般生</v>
          </cell>
        </row>
        <row r="766">
          <cell r="A766">
            <v>103402146</v>
          </cell>
          <cell r="B766" t="str">
            <v>F129878346</v>
          </cell>
          <cell r="C766" t="str">
            <v>多遊</v>
          </cell>
          <cell r="D766" t="str">
            <v>林修全</v>
          </cell>
          <cell r="E766">
            <v>850829</v>
          </cell>
          <cell r="F766" t="str">
            <v>男</v>
          </cell>
          <cell r="G766" t="str">
            <v>一般生</v>
          </cell>
        </row>
        <row r="767">
          <cell r="A767">
            <v>103402150</v>
          </cell>
          <cell r="B767" t="str">
            <v>K122624380</v>
          </cell>
          <cell r="C767" t="str">
            <v>多遊</v>
          </cell>
          <cell r="D767" t="str">
            <v>王世鑫</v>
          </cell>
          <cell r="E767">
            <v>841205</v>
          </cell>
          <cell r="F767" t="str">
            <v>男</v>
          </cell>
          <cell r="G767" t="str">
            <v>一般生</v>
          </cell>
        </row>
        <row r="768">
          <cell r="A768">
            <v>103402154</v>
          </cell>
          <cell r="B768" t="str">
            <v>K222331873</v>
          </cell>
          <cell r="C768" t="str">
            <v>多遊</v>
          </cell>
          <cell r="D768" t="str">
            <v>葉怡欣</v>
          </cell>
          <cell r="E768">
            <v>841105</v>
          </cell>
          <cell r="F768" t="str">
            <v>女</v>
          </cell>
          <cell r="G768" t="str">
            <v>一般生</v>
          </cell>
        </row>
        <row r="769">
          <cell r="A769">
            <v>103402156</v>
          </cell>
          <cell r="B769" t="str">
            <v>L124755468</v>
          </cell>
          <cell r="C769" t="str">
            <v>多遊</v>
          </cell>
          <cell r="D769" t="str">
            <v>徐銘賸</v>
          </cell>
          <cell r="E769">
            <v>810116</v>
          </cell>
          <cell r="F769" t="str">
            <v>男</v>
          </cell>
          <cell r="G769" t="str">
            <v>一般生</v>
          </cell>
        </row>
        <row r="770">
          <cell r="A770">
            <v>103402157</v>
          </cell>
          <cell r="B770" t="str">
            <v>K122625243</v>
          </cell>
          <cell r="C770" t="str">
            <v>多遊</v>
          </cell>
          <cell r="D770" t="str">
            <v>林建良</v>
          </cell>
          <cell r="E770">
            <v>850415</v>
          </cell>
          <cell r="F770" t="str">
            <v>男</v>
          </cell>
          <cell r="G770" t="str">
            <v>一般生</v>
          </cell>
        </row>
        <row r="771">
          <cell r="A771">
            <v>103402158</v>
          </cell>
          <cell r="B771" t="str">
            <v>B124187186</v>
          </cell>
          <cell r="C771" t="str">
            <v>多遊</v>
          </cell>
          <cell r="D771" t="str">
            <v>林建勳</v>
          </cell>
          <cell r="E771">
            <v>840920</v>
          </cell>
          <cell r="F771" t="str">
            <v>男</v>
          </cell>
          <cell r="G771" t="str">
            <v>一般生</v>
          </cell>
        </row>
        <row r="772">
          <cell r="A772">
            <v>107100009</v>
          </cell>
          <cell r="B772" t="str">
            <v>H124874993</v>
          </cell>
          <cell r="C772" t="str">
            <v>多遊</v>
          </cell>
          <cell r="D772" t="str">
            <v>王懷德</v>
          </cell>
          <cell r="E772">
            <v>850406</v>
          </cell>
          <cell r="F772" t="str">
            <v>男</v>
          </cell>
          <cell r="G772" t="str">
            <v>一般生</v>
          </cell>
        </row>
        <row r="773">
          <cell r="A773">
            <v>103402162</v>
          </cell>
          <cell r="B773" t="str">
            <v>P124146766</v>
          </cell>
          <cell r="C773" t="str">
            <v>多遊</v>
          </cell>
          <cell r="D773" t="str">
            <v>曾崑添</v>
          </cell>
          <cell r="E773">
            <v>850405</v>
          </cell>
          <cell r="F773" t="str">
            <v>男</v>
          </cell>
          <cell r="G773" t="str">
            <v>一般生</v>
          </cell>
        </row>
        <row r="774">
          <cell r="A774">
            <v>103402201</v>
          </cell>
          <cell r="B774" t="str">
            <v>A129314173</v>
          </cell>
          <cell r="C774" t="str">
            <v>多遊</v>
          </cell>
          <cell r="D774" t="str">
            <v>劉儲德</v>
          </cell>
          <cell r="E774">
            <v>831201</v>
          </cell>
          <cell r="F774" t="str">
            <v>男</v>
          </cell>
          <cell r="G774" t="str">
            <v>一般生</v>
          </cell>
        </row>
        <row r="775">
          <cell r="A775">
            <v>103402202</v>
          </cell>
          <cell r="B775" t="str">
            <v>H124705546</v>
          </cell>
          <cell r="C775" t="str">
            <v>多遊</v>
          </cell>
          <cell r="D775" t="str">
            <v>王馳鈞</v>
          </cell>
          <cell r="E775">
            <v>840908</v>
          </cell>
          <cell r="F775" t="str">
            <v>男</v>
          </cell>
          <cell r="G775" t="str">
            <v>一般生</v>
          </cell>
        </row>
        <row r="776">
          <cell r="A776">
            <v>103402203</v>
          </cell>
          <cell r="B776" t="str">
            <v>F228572043</v>
          </cell>
          <cell r="C776" t="str">
            <v>多遊</v>
          </cell>
          <cell r="D776" t="str">
            <v>鄭宸禎</v>
          </cell>
          <cell r="E776">
            <v>850831</v>
          </cell>
          <cell r="F776" t="str">
            <v>女</v>
          </cell>
          <cell r="G776" t="str">
            <v>一般生</v>
          </cell>
        </row>
        <row r="777">
          <cell r="A777">
            <v>103402204</v>
          </cell>
          <cell r="B777" t="str">
            <v>K222679494</v>
          </cell>
          <cell r="C777" t="str">
            <v>多遊</v>
          </cell>
          <cell r="D777" t="str">
            <v>鍾昀陵</v>
          </cell>
          <cell r="E777">
            <v>840226</v>
          </cell>
          <cell r="F777" t="str">
            <v>女</v>
          </cell>
          <cell r="G777" t="str">
            <v>一般生</v>
          </cell>
        </row>
        <row r="778">
          <cell r="A778">
            <v>107100002</v>
          </cell>
          <cell r="B778" t="str">
            <v>A229308837</v>
          </cell>
          <cell r="C778" t="str">
            <v>多遊</v>
          </cell>
          <cell r="D778" t="str">
            <v>詹芷寧</v>
          </cell>
          <cell r="E778">
            <v>850314</v>
          </cell>
          <cell r="F778" t="str">
            <v>女</v>
          </cell>
          <cell r="G778" t="str">
            <v>一般生</v>
          </cell>
        </row>
        <row r="779">
          <cell r="A779">
            <v>103402208</v>
          </cell>
          <cell r="B779" t="str">
            <v>L224995339</v>
          </cell>
          <cell r="C779" t="str">
            <v>多遊</v>
          </cell>
          <cell r="D779" t="str">
            <v>李慧君</v>
          </cell>
          <cell r="E779">
            <v>841122</v>
          </cell>
          <cell r="F779" t="str">
            <v>女</v>
          </cell>
          <cell r="G779" t="str">
            <v>一般生</v>
          </cell>
        </row>
        <row r="780">
          <cell r="A780">
            <v>103402209</v>
          </cell>
          <cell r="B780" t="str">
            <v>F128971179</v>
          </cell>
          <cell r="C780" t="str">
            <v>多遊</v>
          </cell>
          <cell r="D780" t="str">
            <v>許哲維</v>
          </cell>
          <cell r="E780">
            <v>831007</v>
          </cell>
          <cell r="F780" t="str">
            <v>男</v>
          </cell>
          <cell r="G780" t="str">
            <v>一般生</v>
          </cell>
        </row>
        <row r="781">
          <cell r="A781">
            <v>103402210</v>
          </cell>
          <cell r="B781" t="str">
            <v>A125570139</v>
          </cell>
          <cell r="C781" t="str">
            <v>多遊</v>
          </cell>
          <cell r="D781" t="str">
            <v>楊京展</v>
          </cell>
          <cell r="E781">
            <v>850613</v>
          </cell>
          <cell r="F781" t="str">
            <v>男</v>
          </cell>
          <cell r="G781" t="str">
            <v>一般生</v>
          </cell>
        </row>
        <row r="782">
          <cell r="A782">
            <v>103402211</v>
          </cell>
          <cell r="B782" t="str">
            <v>H124812680</v>
          </cell>
          <cell r="C782" t="str">
            <v>多遊</v>
          </cell>
          <cell r="D782" t="str">
            <v>林鈺祥</v>
          </cell>
          <cell r="E782">
            <v>850716</v>
          </cell>
          <cell r="F782" t="str">
            <v>男</v>
          </cell>
          <cell r="G782" t="str">
            <v>一般生</v>
          </cell>
        </row>
        <row r="783">
          <cell r="A783">
            <v>103402212</v>
          </cell>
          <cell r="B783" t="str">
            <v>H124406726</v>
          </cell>
          <cell r="C783" t="str">
            <v>多遊</v>
          </cell>
          <cell r="D783" t="str">
            <v>王皓民</v>
          </cell>
          <cell r="E783">
            <v>841209</v>
          </cell>
          <cell r="F783" t="str">
            <v>男</v>
          </cell>
          <cell r="G783" t="str">
            <v>一般生</v>
          </cell>
        </row>
        <row r="784">
          <cell r="A784">
            <v>103402213</v>
          </cell>
          <cell r="B784" t="str">
            <v>H124725619</v>
          </cell>
          <cell r="C784" t="str">
            <v>多遊</v>
          </cell>
          <cell r="D784" t="str">
            <v>張家鈞</v>
          </cell>
          <cell r="E784">
            <v>850529</v>
          </cell>
          <cell r="F784" t="str">
            <v>男</v>
          </cell>
          <cell r="G784" t="str">
            <v>一般生</v>
          </cell>
        </row>
        <row r="785">
          <cell r="A785">
            <v>103402214</v>
          </cell>
          <cell r="B785" t="str">
            <v>O100430922</v>
          </cell>
          <cell r="C785" t="str">
            <v>多遊</v>
          </cell>
          <cell r="D785" t="str">
            <v>林庭葳</v>
          </cell>
          <cell r="E785">
            <v>841205</v>
          </cell>
          <cell r="F785" t="str">
            <v>男</v>
          </cell>
          <cell r="G785" t="str">
            <v>一般生</v>
          </cell>
        </row>
        <row r="786">
          <cell r="A786">
            <v>103402215</v>
          </cell>
          <cell r="B786" t="str">
            <v>J222750500</v>
          </cell>
          <cell r="C786" t="str">
            <v>多遊</v>
          </cell>
          <cell r="D786" t="str">
            <v>江家怡</v>
          </cell>
          <cell r="E786">
            <v>841012</v>
          </cell>
          <cell r="F786" t="str">
            <v>女</v>
          </cell>
          <cell r="G786" t="str">
            <v>一般生</v>
          </cell>
        </row>
        <row r="787">
          <cell r="A787">
            <v>103402216</v>
          </cell>
          <cell r="B787" t="str">
            <v>J222696823</v>
          </cell>
          <cell r="C787" t="str">
            <v>多遊</v>
          </cell>
          <cell r="D787" t="str">
            <v>楊雅喬</v>
          </cell>
          <cell r="E787">
            <v>850402</v>
          </cell>
          <cell r="F787" t="str">
            <v>女</v>
          </cell>
          <cell r="G787" t="str">
            <v>一般生</v>
          </cell>
        </row>
        <row r="788">
          <cell r="A788">
            <v>103402218</v>
          </cell>
          <cell r="B788" t="str">
            <v>H124766138</v>
          </cell>
          <cell r="C788" t="str">
            <v>多遊</v>
          </cell>
          <cell r="D788" t="str">
            <v>王成銪</v>
          </cell>
          <cell r="E788">
            <v>840627</v>
          </cell>
          <cell r="F788" t="str">
            <v>男</v>
          </cell>
          <cell r="G788" t="str">
            <v>一般生</v>
          </cell>
        </row>
        <row r="789">
          <cell r="A789">
            <v>103402219</v>
          </cell>
          <cell r="B789" t="str">
            <v>H124864773</v>
          </cell>
          <cell r="C789" t="str">
            <v>多遊</v>
          </cell>
          <cell r="D789" t="str">
            <v>黃寶麟</v>
          </cell>
          <cell r="E789">
            <v>850130</v>
          </cell>
          <cell r="F789" t="str">
            <v>男</v>
          </cell>
          <cell r="G789" t="str">
            <v>一般生</v>
          </cell>
        </row>
        <row r="790">
          <cell r="A790">
            <v>103402222</v>
          </cell>
          <cell r="B790" t="str">
            <v>F129099621</v>
          </cell>
          <cell r="C790" t="str">
            <v>多遊</v>
          </cell>
          <cell r="D790" t="str">
            <v>李嘉銘</v>
          </cell>
          <cell r="E790">
            <v>850524</v>
          </cell>
          <cell r="F790" t="str">
            <v>男</v>
          </cell>
          <cell r="G790" t="str">
            <v>一般生</v>
          </cell>
        </row>
        <row r="791">
          <cell r="A791">
            <v>103402223</v>
          </cell>
          <cell r="B791" t="str">
            <v>F129507566</v>
          </cell>
          <cell r="C791" t="str">
            <v>多遊</v>
          </cell>
          <cell r="D791" t="str">
            <v>鄭家宇</v>
          </cell>
          <cell r="E791">
            <v>840626</v>
          </cell>
          <cell r="F791" t="str">
            <v>男</v>
          </cell>
          <cell r="G791" t="str">
            <v>一般生</v>
          </cell>
        </row>
        <row r="792">
          <cell r="A792">
            <v>103402224</v>
          </cell>
          <cell r="B792" t="str">
            <v>A229679395</v>
          </cell>
          <cell r="C792" t="str">
            <v>多遊</v>
          </cell>
          <cell r="D792" t="str">
            <v>吳堉慈</v>
          </cell>
          <cell r="E792">
            <v>841028</v>
          </cell>
          <cell r="F792" t="str">
            <v>女</v>
          </cell>
          <cell r="G792" t="str">
            <v>一般生</v>
          </cell>
        </row>
        <row r="793">
          <cell r="A793">
            <v>103402226</v>
          </cell>
          <cell r="B793" t="str">
            <v>L224753715</v>
          </cell>
          <cell r="C793" t="str">
            <v>多遊</v>
          </cell>
          <cell r="D793" t="str">
            <v>吳璟芸</v>
          </cell>
          <cell r="E793">
            <v>850325</v>
          </cell>
          <cell r="F793" t="str">
            <v>女</v>
          </cell>
          <cell r="G793" t="str">
            <v>一般生</v>
          </cell>
        </row>
        <row r="794">
          <cell r="A794">
            <v>103402228</v>
          </cell>
          <cell r="B794" t="str">
            <v>O200394245</v>
          </cell>
          <cell r="C794" t="str">
            <v>多遊</v>
          </cell>
          <cell r="D794" t="str">
            <v>彭家琪</v>
          </cell>
          <cell r="E794">
            <v>841225</v>
          </cell>
          <cell r="F794" t="str">
            <v>女</v>
          </cell>
          <cell r="G794" t="str">
            <v>一般生</v>
          </cell>
        </row>
        <row r="795">
          <cell r="A795">
            <v>103402229</v>
          </cell>
          <cell r="B795" t="str">
            <v>G122234883</v>
          </cell>
          <cell r="C795" t="str">
            <v>多遊</v>
          </cell>
          <cell r="D795" t="str">
            <v>曾博宏</v>
          </cell>
          <cell r="E795">
            <v>850731</v>
          </cell>
          <cell r="F795" t="str">
            <v>男</v>
          </cell>
          <cell r="G795" t="str">
            <v>一般生</v>
          </cell>
        </row>
        <row r="796">
          <cell r="A796">
            <v>103402231</v>
          </cell>
          <cell r="B796" t="str">
            <v>K122874773</v>
          </cell>
          <cell r="C796" t="str">
            <v>多遊</v>
          </cell>
          <cell r="D796" t="str">
            <v>曾敏哲</v>
          </cell>
          <cell r="E796">
            <v>850829</v>
          </cell>
          <cell r="F796" t="str">
            <v>男</v>
          </cell>
          <cell r="G796" t="str">
            <v>一般生</v>
          </cell>
        </row>
        <row r="797">
          <cell r="A797">
            <v>103402238</v>
          </cell>
          <cell r="B797" t="str">
            <v>H124992638</v>
          </cell>
          <cell r="C797" t="str">
            <v>多遊</v>
          </cell>
          <cell r="D797" t="str">
            <v>劉文峰</v>
          </cell>
          <cell r="E797">
            <v>850313</v>
          </cell>
          <cell r="F797" t="str">
            <v>男</v>
          </cell>
          <cell r="G797" t="str">
            <v>一般生</v>
          </cell>
        </row>
        <row r="798">
          <cell r="A798">
            <v>103402240</v>
          </cell>
          <cell r="B798" t="str">
            <v>Q124109273</v>
          </cell>
          <cell r="C798" t="str">
            <v>多遊</v>
          </cell>
          <cell r="D798" t="str">
            <v>曾琮祐</v>
          </cell>
          <cell r="E798">
            <v>841230</v>
          </cell>
          <cell r="F798" t="str">
            <v>男</v>
          </cell>
          <cell r="G798" t="str">
            <v>一般生</v>
          </cell>
        </row>
        <row r="799">
          <cell r="A799">
            <v>107100003</v>
          </cell>
          <cell r="B799" t="str">
            <v>K122874791</v>
          </cell>
          <cell r="C799" t="str">
            <v>資研</v>
          </cell>
          <cell r="D799" t="str">
            <v>朱瑨旂</v>
          </cell>
          <cell r="E799">
            <v>850304</v>
          </cell>
          <cell r="F799" t="str">
            <v>男</v>
          </cell>
          <cell r="G799" t="str">
            <v>一般生</v>
          </cell>
        </row>
        <row r="800">
          <cell r="A800">
            <v>103402303</v>
          </cell>
          <cell r="B800" t="str">
            <v>J122807815</v>
          </cell>
          <cell r="C800" t="str">
            <v>多遊</v>
          </cell>
          <cell r="D800" t="str">
            <v>呂家名</v>
          </cell>
          <cell r="E800">
            <v>850209</v>
          </cell>
          <cell r="F800" t="str">
            <v>男</v>
          </cell>
          <cell r="G800" t="str">
            <v>一般生</v>
          </cell>
        </row>
        <row r="801">
          <cell r="A801">
            <v>103402304</v>
          </cell>
          <cell r="B801" t="str">
            <v>L125043627</v>
          </cell>
          <cell r="C801" t="str">
            <v>多遊</v>
          </cell>
          <cell r="D801" t="str">
            <v>許正霖</v>
          </cell>
          <cell r="E801">
            <v>850201</v>
          </cell>
          <cell r="F801" t="str">
            <v>男</v>
          </cell>
          <cell r="G801" t="str">
            <v>一般生</v>
          </cell>
        </row>
        <row r="802">
          <cell r="A802">
            <v>103402306</v>
          </cell>
          <cell r="B802" t="str">
            <v>K122878977</v>
          </cell>
          <cell r="C802" t="str">
            <v>多遊</v>
          </cell>
          <cell r="D802" t="str">
            <v>陳仕倪</v>
          </cell>
          <cell r="E802">
            <v>850829</v>
          </cell>
          <cell r="F802" t="str">
            <v>男</v>
          </cell>
          <cell r="G802" t="str">
            <v>一般生</v>
          </cell>
        </row>
        <row r="803">
          <cell r="A803">
            <v>103402310</v>
          </cell>
          <cell r="B803" t="str">
            <v>A128445731</v>
          </cell>
          <cell r="C803" t="str">
            <v>多遊</v>
          </cell>
          <cell r="D803" t="str">
            <v>賴欣緯</v>
          </cell>
          <cell r="E803">
            <v>850417</v>
          </cell>
          <cell r="F803" t="str">
            <v>男</v>
          </cell>
          <cell r="G803" t="str">
            <v>一般生</v>
          </cell>
        </row>
        <row r="804">
          <cell r="A804">
            <v>103402311</v>
          </cell>
          <cell r="B804" t="str">
            <v>F229007401</v>
          </cell>
          <cell r="C804" t="str">
            <v>多遊</v>
          </cell>
          <cell r="D804" t="str">
            <v>林芷</v>
          </cell>
          <cell r="E804">
            <v>841125</v>
          </cell>
          <cell r="F804" t="str">
            <v>女</v>
          </cell>
          <cell r="G804" t="str">
            <v>一般生</v>
          </cell>
        </row>
        <row r="805">
          <cell r="A805">
            <v>103402312</v>
          </cell>
          <cell r="B805" t="str">
            <v>A229679153</v>
          </cell>
          <cell r="C805" t="str">
            <v>多遊</v>
          </cell>
          <cell r="D805" t="str">
            <v>黃嘉安</v>
          </cell>
          <cell r="E805">
            <v>841008</v>
          </cell>
          <cell r="F805" t="str">
            <v>女</v>
          </cell>
          <cell r="G805" t="str">
            <v>一般生</v>
          </cell>
        </row>
        <row r="806">
          <cell r="A806">
            <v>103402313</v>
          </cell>
          <cell r="B806" t="str">
            <v>F228869167</v>
          </cell>
          <cell r="C806" t="str">
            <v>多遊</v>
          </cell>
          <cell r="D806" t="str">
            <v>郭欣慈</v>
          </cell>
          <cell r="E806">
            <v>850706</v>
          </cell>
          <cell r="F806" t="str">
            <v>女</v>
          </cell>
          <cell r="G806" t="str">
            <v>一般生</v>
          </cell>
        </row>
        <row r="807">
          <cell r="A807">
            <v>103402314</v>
          </cell>
          <cell r="B807" t="str">
            <v>F129680177</v>
          </cell>
          <cell r="C807" t="str">
            <v>多遊</v>
          </cell>
          <cell r="D807" t="str">
            <v>曾柏崴</v>
          </cell>
          <cell r="E807">
            <v>850117</v>
          </cell>
          <cell r="F807" t="str">
            <v>男</v>
          </cell>
          <cell r="G807" t="str">
            <v>一般生</v>
          </cell>
        </row>
        <row r="808">
          <cell r="A808">
            <v>103402315</v>
          </cell>
          <cell r="B808" t="str">
            <v>F129623538</v>
          </cell>
          <cell r="C808" t="str">
            <v>多遊</v>
          </cell>
          <cell r="D808" t="str">
            <v>林益丞</v>
          </cell>
          <cell r="E808">
            <v>850223</v>
          </cell>
          <cell r="F808" t="str">
            <v>男</v>
          </cell>
          <cell r="G808" t="str">
            <v>一般生</v>
          </cell>
        </row>
        <row r="809">
          <cell r="A809">
            <v>103402316</v>
          </cell>
          <cell r="B809" t="str">
            <v>A129839273</v>
          </cell>
          <cell r="C809" t="str">
            <v>多遊</v>
          </cell>
          <cell r="D809" t="str">
            <v>戴博宏</v>
          </cell>
          <cell r="E809">
            <v>850307</v>
          </cell>
          <cell r="F809" t="str">
            <v>男</v>
          </cell>
          <cell r="G809" t="str">
            <v>一般生</v>
          </cell>
        </row>
        <row r="810">
          <cell r="A810">
            <v>103402317</v>
          </cell>
          <cell r="B810" t="str">
            <v>J222818472</v>
          </cell>
          <cell r="C810" t="str">
            <v>多遊</v>
          </cell>
          <cell r="D810" t="str">
            <v>吳易真</v>
          </cell>
          <cell r="E810">
            <v>850704</v>
          </cell>
          <cell r="F810" t="str">
            <v>女</v>
          </cell>
          <cell r="G810" t="str">
            <v>一般生</v>
          </cell>
        </row>
        <row r="811">
          <cell r="A811">
            <v>103402318</v>
          </cell>
          <cell r="B811" t="str">
            <v>J222696118</v>
          </cell>
          <cell r="C811" t="str">
            <v>多遊</v>
          </cell>
          <cell r="D811" t="str">
            <v>蔡念逸</v>
          </cell>
          <cell r="E811">
            <v>850225</v>
          </cell>
          <cell r="F811" t="str">
            <v>女</v>
          </cell>
          <cell r="G811" t="str">
            <v>一般生</v>
          </cell>
        </row>
        <row r="812">
          <cell r="A812">
            <v>103402321</v>
          </cell>
          <cell r="B812" t="str">
            <v>F228921037</v>
          </cell>
          <cell r="C812" t="str">
            <v>多遊</v>
          </cell>
          <cell r="D812" t="str">
            <v>陳姳臻</v>
          </cell>
          <cell r="E812">
            <v>850311</v>
          </cell>
          <cell r="F812" t="str">
            <v>女</v>
          </cell>
          <cell r="G812" t="str">
            <v>一般生</v>
          </cell>
        </row>
        <row r="813">
          <cell r="A813">
            <v>103402322</v>
          </cell>
          <cell r="B813" t="str">
            <v>L224975391</v>
          </cell>
          <cell r="C813" t="str">
            <v>多遊</v>
          </cell>
          <cell r="D813" t="str">
            <v>黃安安</v>
          </cell>
          <cell r="E813">
            <v>841203</v>
          </cell>
          <cell r="F813" t="str">
            <v>女</v>
          </cell>
          <cell r="G813" t="str">
            <v>一般生</v>
          </cell>
        </row>
        <row r="814">
          <cell r="A814">
            <v>103402323</v>
          </cell>
          <cell r="B814" t="str">
            <v>X120517407</v>
          </cell>
          <cell r="C814" t="str">
            <v>多遊</v>
          </cell>
          <cell r="D814" t="str">
            <v>李家豐</v>
          </cell>
          <cell r="E814">
            <v>850313</v>
          </cell>
          <cell r="F814" t="str">
            <v>男</v>
          </cell>
          <cell r="G814" t="str">
            <v>一般生</v>
          </cell>
        </row>
        <row r="815">
          <cell r="A815">
            <v>103402326</v>
          </cell>
          <cell r="B815" t="str">
            <v>U221823101</v>
          </cell>
          <cell r="C815" t="str">
            <v>多遊</v>
          </cell>
          <cell r="D815" t="str">
            <v>嚴安綺</v>
          </cell>
          <cell r="E815">
            <v>850705</v>
          </cell>
          <cell r="F815" t="str">
            <v>女</v>
          </cell>
          <cell r="G815" t="str">
            <v>一般生</v>
          </cell>
        </row>
        <row r="816">
          <cell r="A816">
            <v>103402329</v>
          </cell>
          <cell r="B816" t="str">
            <v>K122624148</v>
          </cell>
          <cell r="C816" t="str">
            <v>多遊</v>
          </cell>
          <cell r="D816" t="str">
            <v>張原賓</v>
          </cell>
          <cell r="E816">
            <v>841031</v>
          </cell>
          <cell r="F816" t="str">
            <v>男</v>
          </cell>
          <cell r="G816" t="str">
            <v>一般生</v>
          </cell>
        </row>
        <row r="817">
          <cell r="A817">
            <v>103402330</v>
          </cell>
          <cell r="B817" t="str">
            <v>K222646931</v>
          </cell>
          <cell r="C817" t="str">
            <v>多遊</v>
          </cell>
          <cell r="D817" t="str">
            <v>賴任妤</v>
          </cell>
          <cell r="E817">
            <v>850125</v>
          </cell>
          <cell r="F817" t="str">
            <v>女</v>
          </cell>
          <cell r="G817" t="str">
            <v>一般生</v>
          </cell>
        </row>
        <row r="818">
          <cell r="A818">
            <v>103402332</v>
          </cell>
          <cell r="B818" t="str">
            <v>K122829803</v>
          </cell>
          <cell r="C818" t="str">
            <v>多遊</v>
          </cell>
          <cell r="D818" t="str">
            <v>黃偉棋</v>
          </cell>
          <cell r="E818">
            <v>850308</v>
          </cell>
          <cell r="F818" t="str">
            <v>男</v>
          </cell>
          <cell r="G818" t="str">
            <v>一般生</v>
          </cell>
        </row>
        <row r="819">
          <cell r="A819">
            <v>103402333</v>
          </cell>
          <cell r="B819" t="str">
            <v>H124443667</v>
          </cell>
          <cell r="C819" t="str">
            <v>多遊</v>
          </cell>
          <cell r="D819" t="str">
            <v>徐政揚</v>
          </cell>
          <cell r="E819">
            <v>820906</v>
          </cell>
          <cell r="F819" t="str">
            <v>男</v>
          </cell>
          <cell r="G819" t="str">
            <v>一般生</v>
          </cell>
        </row>
        <row r="820">
          <cell r="A820">
            <v>103402401</v>
          </cell>
          <cell r="B820" t="str">
            <v>A229564433</v>
          </cell>
          <cell r="C820" t="str">
            <v>時尚</v>
          </cell>
          <cell r="D820" t="str">
            <v>張育蓁</v>
          </cell>
          <cell r="E820">
            <v>841218</v>
          </cell>
          <cell r="F820" t="str">
            <v>女</v>
          </cell>
          <cell r="G820" t="str">
            <v>一般生</v>
          </cell>
        </row>
        <row r="821">
          <cell r="A821">
            <v>103402402</v>
          </cell>
          <cell r="B821" t="str">
            <v>K222816255</v>
          </cell>
          <cell r="C821" t="str">
            <v>時尚</v>
          </cell>
          <cell r="D821" t="str">
            <v>張妙玲</v>
          </cell>
          <cell r="E821">
            <v>850802</v>
          </cell>
          <cell r="F821" t="str">
            <v>女</v>
          </cell>
          <cell r="G821" t="str">
            <v>一般生</v>
          </cell>
        </row>
        <row r="822">
          <cell r="A822">
            <v>103402403</v>
          </cell>
          <cell r="B822" t="str">
            <v>J122809113</v>
          </cell>
          <cell r="C822" t="str">
            <v>時尚</v>
          </cell>
          <cell r="D822" t="str">
            <v>吳秉閶</v>
          </cell>
          <cell r="E822">
            <v>850609</v>
          </cell>
          <cell r="F822" t="str">
            <v>男</v>
          </cell>
          <cell r="G822" t="str">
            <v>一般生</v>
          </cell>
        </row>
        <row r="823">
          <cell r="A823">
            <v>103402405</v>
          </cell>
          <cell r="B823" t="str">
            <v>L125076751</v>
          </cell>
          <cell r="C823" t="str">
            <v>時尚</v>
          </cell>
          <cell r="D823" t="str">
            <v>陳志宇</v>
          </cell>
          <cell r="E823">
            <v>850126</v>
          </cell>
          <cell r="F823" t="str">
            <v>男</v>
          </cell>
          <cell r="G823" t="str">
            <v>一般生</v>
          </cell>
        </row>
        <row r="824">
          <cell r="A824">
            <v>103402406</v>
          </cell>
          <cell r="B824" t="str">
            <v>L224836586</v>
          </cell>
          <cell r="C824" t="str">
            <v>時尚</v>
          </cell>
          <cell r="D824" t="str">
            <v>陳筱茜</v>
          </cell>
          <cell r="E824">
            <v>850310</v>
          </cell>
          <cell r="F824" t="str">
            <v>女</v>
          </cell>
          <cell r="G824" t="str">
            <v>一般生</v>
          </cell>
        </row>
        <row r="825">
          <cell r="A825">
            <v>103402408</v>
          </cell>
          <cell r="B825" t="str">
            <v>K222485394</v>
          </cell>
          <cell r="C825" t="str">
            <v>時尚</v>
          </cell>
          <cell r="D825" t="str">
            <v>李宇婷</v>
          </cell>
          <cell r="E825">
            <v>850803</v>
          </cell>
          <cell r="F825" t="str">
            <v>女</v>
          </cell>
          <cell r="G825" t="str">
            <v>一般生</v>
          </cell>
        </row>
        <row r="826">
          <cell r="A826">
            <v>103402409</v>
          </cell>
          <cell r="B826" t="str">
            <v>F228491409</v>
          </cell>
          <cell r="C826" t="str">
            <v>時尚</v>
          </cell>
          <cell r="D826" t="str">
            <v>吳佳琳</v>
          </cell>
          <cell r="E826">
            <v>840920</v>
          </cell>
          <cell r="F826" t="str">
            <v>女</v>
          </cell>
          <cell r="G826" t="str">
            <v>一般生</v>
          </cell>
        </row>
        <row r="827">
          <cell r="A827">
            <v>103402411</v>
          </cell>
          <cell r="B827" t="str">
            <v>K222613236</v>
          </cell>
          <cell r="C827" t="str">
            <v>時尚</v>
          </cell>
          <cell r="D827" t="str">
            <v>劉雅琪</v>
          </cell>
          <cell r="E827">
            <v>850406</v>
          </cell>
          <cell r="F827" t="str">
            <v>女</v>
          </cell>
          <cell r="G827" t="str">
            <v>一般生</v>
          </cell>
        </row>
        <row r="828">
          <cell r="A828">
            <v>103402412</v>
          </cell>
          <cell r="B828" t="str">
            <v>H224487296</v>
          </cell>
          <cell r="C828" t="str">
            <v>時尚</v>
          </cell>
          <cell r="D828" t="str">
            <v>楊丸瑩</v>
          </cell>
          <cell r="E828">
            <v>850528</v>
          </cell>
          <cell r="F828" t="str">
            <v>女</v>
          </cell>
          <cell r="G828" t="str">
            <v>一般生</v>
          </cell>
        </row>
        <row r="829">
          <cell r="A829">
            <v>103402413</v>
          </cell>
          <cell r="B829" t="str">
            <v>S224606280</v>
          </cell>
          <cell r="C829" t="str">
            <v>時尚</v>
          </cell>
          <cell r="D829" t="str">
            <v>傅欣如</v>
          </cell>
          <cell r="E829">
            <v>850716</v>
          </cell>
          <cell r="F829" t="str">
            <v>女</v>
          </cell>
          <cell r="G829" t="str">
            <v>一般生</v>
          </cell>
        </row>
        <row r="830">
          <cell r="A830">
            <v>103402414</v>
          </cell>
          <cell r="B830" t="str">
            <v>H224681641</v>
          </cell>
          <cell r="C830" t="str">
            <v>時尚</v>
          </cell>
          <cell r="D830" t="str">
            <v>陳秀涵</v>
          </cell>
          <cell r="E830">
            <v>850414</v>
          </cell>
          <cell r="F830" t="str">
            <v>女</v>
          </cell>
          <cell r="G830" t="str">
            <v>一般生</v>
          </cell>
        </row>
        <row r="831">
          <cell r="A831">
            <v>103402415</v>
          </cell>
          <cell r="B831" t="str">
            <v>H224694951</v>
          </cell>
          <cell r="C831" t="str">
            <v>時尚</v>
          </cell>
          <cell r="D831" t="str">
            <v>盧力瑄</v>
          </cell>
          <cell r="E831">
            <v>850711</v>
          </cell>
          <cell r="F831" t="str">
            <v>女</v>
          </cell>
          <cell r="G831" t="str">
            <v>一般生</v>
          </cell>
        </row>
        <row r="832">
          <cell r="A832">
            <v>103402416</v>
          </cell>
          <cell r="B832" t="str">
            <v>O200368950</v>
          </cell>
          <cell r="C832" t="str">
            <v>時尚</v>
          </cell>
          <cell r="D832" t="str">
            <v>楊仟秀</v>
          </cell>
          <cell r="E832">
            <v>840620</v>
          </cell>
          <cell r="F832" t="str">
            <v>女</v>
          </cell>
          <cell r="G832" t="str">
            <v>一般生</v>
          </cell>
        </row>
        <row r="833">
          <cell r="A833">
            <v>103402418</v>
          </cell>
          <cell r="B833" t="str">
            <v>F228958847</v>
          </cell>
          <cell r="C833" t="str">
            <v>時尚</v>
          </cell>
          <cell r="D833" t="str">
            <v>蔡玗珊</v>
          </cell>
          <cell r="E833">
            <v>850813</v>
          </cell>
          <cell r="F833" t="str">
            <v>女</v>
          </cell>
          <cell r="G833" t="str">
            <v>一般生</v>
          </cell>
        </row>
        <row r="834">
          <cell r="A834">
            <v>103402420</v>
          </cell>
          <cell r="B834" t="str">
            <v>O200480246</v>
          </cell>
          <cell r="C834" t="str">
            <v>時尚</v>
          </cell>
          <cell r="D834" t="str">
            <v>涂芸瑄</v>
          </cell>
          <cell r="E834">
            <v>850628</v>
          </cell>
          <cell r="F834" t="str">
            <v>女</v>
          </cell>
          <cell r="G834" t="str">
            <v>一般生</v>
          </cell>
        </row>
        <row r="835">
          <cell r="A835">
            <v>103402422</v>
          </cell>
          <cell r="B835" t="str">
            <v>G222178195</v>
          </cell>
          <cell r="C835" t="str">
            <v>時尚</v>
          </cell>
          <cell r="D835" t="str">
            <v>曹宜嘉</v>
          </cell>
          <cell r="E835">
            <v>850426</v>
          </cell>
          <cell r="F835" t="str">
            <v>女</v>
          </cell>
          <cell r="G835" t="str">
            <v>一般生</v>
          </cell>
        </row>
        <row r="836">
          <cell r="A836">
            <v>103402424</v>
          </cell>
          <cell r="B836" t="str">
            <v>Q224144032</v>
          </cell>
          <cell r="C836" t="str">
            <v>時尚</v>
          </cell>
          <cell r="D836" t="str">
            <v>董素惠</v>
          </cell>
          <cell r="E836">
            <v>850119</v>
          </cell>
          <cell r="F836" t="str">
            <v>女</v>
          </cell>
          <cell r="G836" t="str">
            <v>一般生</v>
          </cell>
        </row>
        <row r="837">
          <cell r="A837">
            <v>103402425</v>
          </cell>
          <cell r="B837" t="str">
            <v>K222758374</v>
          </cell>
          <cell r="C837" t="str">
            <v>時尚</v>
          </cell>
          <cell r="D837" t="str">
            <v>趙思涵</v>
          </cell>
          <cell r="E837">
            <v>850614</v>
          </cell>
          <cell r="F837" t="str">
            <v>女</v>
          </cell>
          <cell r="G837" t="str">
            <v>一般生</v>
          </cell>
        </row>
        <row r="838">
          <cell r="A838">
            <v>103402427</v>
          </cell>
          <cell r="B838" t="str">
            <v>H224754854</v>
          </cell>
          <cell r="C838" t="str">
            <v>時尚</v>
          </cell>
          <cell r="D838" t="str">
            <v>張琪郁</v>
          </cell>
          <cell r="E838">
            <v>841102</v>
          </cell>
          <cell r="F838" t="str">
            <v>女</v>
          </cell>
          <cell r="G838" t="str">
            <v>一般生</v>
          </cell>
        </row>
        <row r="839">
          <cell r="A839">
            <v>103402428</v>
          </cell>
          <cell r="B839" t="str">
            <v>H224678859</v>
          </cell>
          <cell r="C839" t="str">
            <v>時尚</v>
          </cell>
          <cell r="D839" t="str">
            <v>徐儷芸</v>
          </cell>
          <cell r="E839">
            <v>840928</v>
          </cell>
          <cell r="F839" t="str">
            <v>女</v>
          </cell>
          <cell r="G839" t="str">
            <v>一般生</v>
          </cell>
        </row>
        <row r="840">
          <cell r="A840">
            <v>103402435</v>
          </cell>
          <cell r="B840" t="str">
            <v>J222807568</v>
          </cell>
          <cell r="C840" t="str">
            <v>時尚</v>
          </cell>
          <cell r="D840" t="str">
            <v>謝佳如</v>
          </cell>
          <cell r="E840">
            <v>850817</v>
          </cell>
          <cell r="F840" t="str">
            <v>女</v>
          </cell>
          <cell r="G840" t="str">
            <v>一般生</v>
          </cell>
        </row>
        <row r="841">
          <cell r="A841">
            <v>103402436</v>
          </cell>
          <cell r="B841" t="str">
            <v>N225291350</v>
          </cell>
          <cell r="C841" t="str">
            <v>時尚</v>
          </cell>
          <cell r="D841" t="str">
            <v>李欣華</v>
          </cell>
          <cell r="E841">
            <v>841223</v>
          </cell>
          <cell r="F841" t="str">
            <v>女</v>
          </cell>
          <cell r="G841" t="str">
            <v>一般生</v>
          </cell>
        </row>
        <row r="842">
          <cell r="A842">
            <v>103402439</v>
          </cell>
          <cell r="B842" t="str">
            <v>N224362976</v>
          </cell>
          <cell r="C842" t="str">
            <v>時尚</v>
          </cell>
          <cell r="D842" t="str">
            <v>李宜靜</v>
          </cell>
          <cell r="E842">
            <v>820516</v>
          </cell>
          <cell r="F842" t="str">
            <v>女</v>
          </cell>
          <cell r="G842" t="str">
            <v>一般生</v>
          </cell>
        </row>
        <row r="843">
          <cell r="A843">
            <v>103402503</v>
          </cell>
          <cell r="B843" t="str">
            <v>J222751285</v>
          </cell>
          <cell r="C843" t="str">
            <v>時尚</v>
          </cell>
          <cell r="D843" t="str">
            <v>彭木珍</v>
          </cell>
          <cell r="E843">
            <v>850130</v>
          </cell>
          <cell r="F843" t="str">
            <v>女</v>
          </cell>
          <cell r="G843" t="str">
            <v>一般生</v>
          </cell>
        </row>
        <row r="844">
          <cell r="A844">
            <v>103402505</v>
          </cell>
          <cell r="B844" t="str">
            <v>L224951748</v>
          </cell>
          <cell r="C844" t="str">
            <v>時尚</v>
          </cell>
          <cell r="D844" t="str">
            <v>羅宇筑</v>
          </cell>
          <cell r="E844">
            <v>841101</v>
          </cell>
          <cell r="F844" t="str">
            <v>女</v>
          </cell>
          <cell r="G844" t="str">
            <v>一般生</v>
          </cell>
        </row>
        <row r="845">
          <cell r="A845">
            <v>103402506</v>
          </cell>
          <cell r="B845" t="str">
            <v>L224955335</v>
          </cell>
          <cell r="C845" t="str">
            <v>時尚</v>
          </cell>
          <cell r="D845" t="str">
            <v>張佳如</v>
          </cell>
          <cell r="E845">
            <v>850731</v>
          </cell>
          <cell r="F845" t="str">
            <v>女</v>
          </cell>
          <cell r="G845" t="str">
            <v>一般生</v>
          </cell>
        </row>
        <row r="846">
          <cell r="A846">
            <v>103402507</v>
          </cell>
          <cell r="B846" t="str">
            <v>F229277476</v>
          </cell>
          <cell r="C846" t="str">
            <v>時尚</v>
          </cell>
          <cell r="D846" t="str">
            <v>鍾怡馨</v>
          </cell>
          <cell r="E846">
            <v>850527</v>
          </cell>
          <cell r="F846" t="str">
            <v>女</v>
          </cell>
          <cell r="G846" t="str">
            <v>一般生</v>
          </cell>
        </row>
        <row r="847">
          <cell r="A847">
            <v>103402508</v>
          </cell>
          <cell r="B847" t="str">
            <v>L224987855</v>
          </cell>
          <cell r="C847" t="str">
            <v>時尚</v>
          </cell>
          <cell r="D847" t="str">
            <v>張湘榆</v>
          </cell>
          <cell r="E847">
            <v>841216</v>
          </cell>
          <cell r="F847" t="str">
            <v>女</v>
          </cell>
          <cell r="G847" t="str">
            <v>一般生</v>
          </cell>
        </row>
        <row r="848">
          <cell r="A848">
            <v>103402509</v>
          </cell>
          <cell r="B848" t="str">
            <v>F229165551</v>
          </cell>
          <cell r="C848" t="str">
            <v>時尚</v>
          </cell>
          <cell r="D848" t="str">
            <v>李旻荃</v>
          </cell>
          <cell r="E848">
            <v>850611</v>
          </cell>
          <cell r="F848" t="str">
            <v>女</v>
          </cell>
          <cell r="G848" t="str">
            <v>一般生</v>
          </cell>
        </row>
        <row r="849">
          <cell r="A849">
            <v>103402512</v>
          </cell>
          <cell r="B849" t="str">
            <v>G222110488</v>
          </cell>
          <cell r="C849" t="str">
            <v>時尚</v>
          </cell>
          <cell r="D849" t="str">
            <v>朱若萱</v>
          </cell>
          <cell r="E849">
            <v>840224</v>
          </cell>
          <cell r="F849" t="str">
            <v>女</v>
          </cell>
          <cell r="G849" t="str">
            <v>一般生</v>
          </cell>
        </row>
        <row r="850">
          <cell r="A850">
            <v>103402513</v>
          </cell>
          <cell r="B850" t="str">
            <v>J222784300</v>
          </cell>
          <cell r="C850" t="str">
            <v>時尚</v>
          </cell>
          <cell r="D850" t="str">
            <v>何雅婷</v>
          </cell>
          <cell r="E850">
            <v>850811</v>
          </cell>
          <cell r="F850" t="str">
            <v>女</v>
          </cell>
          <cell r="G850" t="str">
            <v>一般生</v>
          </cell>
        </row>
        <row r="851">
          <cell r="A851">
            <v>103402514</v>
          </cell>
          <cell r="B851" t="str">
            <v>P224074025</v>
          </cell>
          <cell r="C851" t="str">
            <v>時尚</v>
          </cell>
          <cell r="D851" t="str">
            <v>李紹瑜</v>
          </cell>
          <cell r="E851">
            <v>850519</v>
          </cell>
          <cell r="F851" t="str">
            <v>女</v>
          </cell>
          <cell r="G851" t="str">
            <v>一般生</v>
          </cell>
        </row>
        <row r="852">
          <cell r="A852">
            <v>103402515</v>
          </cell>
          <cell r="B852" t="str">
            <v>J222817457</v>
          </cell>
          <cell r="C852" t="str">
            <v>時尚</v>
          </cell>
          <cell r="D852" t="str">
            <v>王菁霜</v>
          </cell>
          <cell r="E852">
            <v>850608</v>
          </cell>
          <cell r="F852" t="str">
            <v>女</v>
          </cell>
          <cell r="G852" t="str">
            <v>重度／極重度身心障礙學生</v>
          </cell>
        </row>
        <row r="853">
          <cell r="A853">
            <v>103402516</v>
          </cell>
          <cell r="B853" t="str">
            <v>G222157089</v>
          </cell>
          <cell r="C853" t="str">
            <v>時尚</v>
          </cell>
          <cell r="D853" t="str">
            <v>陳詩涵</v>
          </cell>
          <cell r="E853">
            <v>841213</v>
          </cell>
          <cell r="F853" t="str">
            <v>女</v>
          </cell>
          <cell r="G853" t="str">
            <v>一般生</v>
          </cell>
        </row>
        <row r="854">
          <cell r="A854">
            <v>103402518</v>
          </cell>
          <cell r="B854" t="str">
            <v>F228722963</v>
          </cell>
          <cell r="C854" t="str">
            <v>時尚</v>
          </cell>
          <cell r="D854" t="str">
            <v>王芮智</v>
          </cell>
          <cell r="E854">
            <v>841104</v>
          </cell>
          <cell r="F854" t="str">
            <v>女</v>
          </cell>
          <cell r="G854" t="str">
            <v>一般生</v>
          </cell>
        </row>
        <row r="855">
          <cell r="A855">
            <v>103402519</v>
          </cell>
          <cell r="B855" t="str">
            <v>K222814091</v>
          </cell>
          <cell r="C855" t="str">
            <v>時尚</v>
          </cell>
          <cell r="D855" t="str">
            <v>陳育萱</v>
          </cell>
          <cell r="E855">
            <v>850305</v>
          </cell>
          <cell r="F855" t="str">
            <v>女</v>
          </cell>
          <cell r="G855" t="str">
            <v>一般生</v>
          </cell>
        </row>
        <row r="856">
          <cell r="A856">
            <v>103402521</v>
          </cell>
          <cell r="B856" t="str">
            <v>K222332076</v>
          </cell>
          <cell r="C856" t="str">
            <v>時尚</v>
          </cell>
          <cell r="D856" t="str">
            <v>利純禎</v>
          </cell>
          <cell r="E856">
            <v>850115</v>
          </cell>
          <cell r="F856" t="str">
            <v>女</v>
          </cell>
          <cell r="G856" t="str">
            <v>一般生</v>
          </cell>
        </row>
        <row r="857">
          <cell r="A857">
            <v>103402524</v>
          </cell>
          <cell r="B857" t="str">
            <v>K222682526</v>
          </cell>
          <cell r="C857" t="str">
            <v>時尚</v>
          </cell>
          <cell r="D857" t="str">
            <v>陳筱音</v>
          </cell>
          <cell r="E857">
            <v>850108</v>
          </cell>
          <cell r="F857" t="str">
            <v>女</v>
          </cell>
          <cell r="G857" t="str">
            <v>一般生</v>
          </cell>
        </row>
        <row r="858">
          <cell r="A858">
            <v>103402526</v>
          </cell>
          <cell r="B858" t="str">
            <v>K222884351</v>
          </cell>
          <cell r="C858" t="str">
            <v>時尚</v>
          </cell>
          <cell r="D858" t="str">
            <v>劉惠喻</v>
          </cell>
          <cell r="E858">
            <v>850327</v>
          </cell>
          <cell r="F858" t="str">
            <v>女</v>
          </cell>
          <cell r="G858" t="str">
            <v>一般生</v>
          </cell>
        </row>
        <row r="859">
          <cell r="A859">
            <v>103402528</v>
          </cell>
          <cell r="B859" t="str">
            <v>K222332601</v>
          </cell>
          <cell r="C859" t="str">
            <v>時尚</v>
          </cell>
          <cell r="D859" t="str">
            <v>羅佩青</v>
          </cell>
          <cell r="E859">
            <v>850616</v>
          </cell>
          <cell r="F859" t="str">
            <v>女</v>
          </cell>
          <cell r="G859" t="str">
            <v>一般生</v>
          </cell>
        </row>
        <row r="860">
          <cell r="A860">
            <v>103402530</v>
          </cell>
          <cell r="B860" t="str">
            <v>C121556591</v>
          </cell>
          <cell r="C860" t="str">
            <v>時尚</v>
          </cell>
          <cell r="D860" t="str">
            <v>許博鈞</v>
          </cell>
          <cell r="E860">
            <v>841225</v>
          </cell>
          <cell r="F860" t="str">
            <v>男</v>
          </cell>
          <cell r="G860" t="str">
            <v>一般生</v>
          </cell>
        </row>
        <row r="861">
          <cell r="A861">
            <v>103402531</v>
          </cell>
          <cell r="B861" t="str">
            <v>J222693206</v>
          </cell>
          <cell r="C861" t="str">
            <v>時尚</v>
          </cell>
          <cell r="D861" t="str">
            <v>范芷涵</v>
          </cell>
          <cell r="E861">
            <v>840924</v>
          </cell>
          <cell r="F861" t="str">
            <v>女</v>
          </cell>
          <cell r="G861" t="str">
            <v>一般生</v>
          </cell>
        </row>
        <row r="862">
          <cell r="A862">
            <v>103402532</v>
          </cell>
          <cell r="B862" t="str">
            <v>L224813127</v>
          </cell>
          <cell r="C862" t="str">
            <v>時尚</v>
          </cell>
          <cell r="D862" t="str">
            <v>戴秀珊</v>
          </cell>
          <cell r="E862">
            <v>850228</v>
          </cell>
          <cell r="F862" t="str">
            <v>女</v>
          </cell>
          <cell r="G862" t="str">
            <v>一般生</v>
          </cell>
        </row>
        <row r="863">
          <cell r="A863">
            <v>103402536</v>
          </cell>
          <cell r="B863" t="str">
            <v>F129646684</v>
          </cell>
          <cell r="C863" t="str">
            <v>時尚</v>
          </cell>
          <cell r="D863" t="str">
            <v>蔡承憲</v>
          </cell>
          <cell r="E863">
            <v>850117</v>
          </cell>
          <cell r="F863" t="str">
            <v>男</v>
          </cell>
          <cell r="G863" t="str">
            <v>一般生</v>
          </cell>
        </row>
        <row r="864">
          <cell r="A864">
            <v>103402537</v>
          </cell>
          <cell r="B864" t="str">
            <v>K222742376</v>
          </cell>
          <cell r="C864" t="str">
            <v>時尚</v>
          </cell>
          <cell r="D864" t="str">
            <v>吳思葶</v>
          </cell>
          <cell r="E864">
            <v>841018</v>
          </cell>
          <cell r="F864" t="str">
            <v>女</v>
          </cell>
          <cell r="G864" t="str">
            <v>一般生</v>
          </cell>
        </row>
        <row r="865">
          <cell r="A865">
            <v>103402601</v>
          </cell>
          <cell r="B865" t="str">
            <v>F229071947</v>
          </cell>
          <cell r="C865" t="str">
            <v>時尚</v>
          </cell>
          <cell r="D865" t="str">
            <v>李婉玲</v>
          </cell>
          <cell r="E865">
            <v>850522</v>
          </cell>
          <cell r="F865" t="str">
            <v>女</v>
          </cell>
          <cell r="G865" t="str">
            <v>一般生</v>
          </cell>
        </row>
        <row r="866">
          <cell r="A866">
            <v>103402604</v>
          </cell>
          <cell r="B866" t="str">
            <v>H124918230</v>
          </cell>
          <cell r="C866" t="str">
            <v>時尚</v>
          </cell>
          <cell r="D866" t="str">
            <v>曹逸威</v>
          </cell>
          <cell r="E866">
            <v>840925</v>
          </cell>
          <cell r="F866" t="str">
            <v>男</v>
          </cell>
          <cell r="G866" t="str">
            <v>一般生</v>
          </cell>
        </row>
        <row r="867">
          <cell r="A867">
            <v>103402605</v>
          </cell>
          <cell r="B867" t="str">
            <v>S224640764</v>
          </cell>
          <cell r="C867" t="str">
            <v>時尚</v>
          </cell>
          <cell r="D867" t="str">
            <v>荊韡菱</v>
          </cell>
          <cell r="E867">
            <v>850512</v>
          </cell>
          <cell r="F867" t="str">
            <v>女</v>
          </cell>
          <cell r="G867" t="str">
            <v>一般生</v>
          </cell>
        </row>
        <row r="868">
          <cell r="A868">
            <v>103402607</v>
          </cell>
          <cell r="B868" t="str">
            <v>L224892011</v>
          </cell>
          <cell r="C868" t="str">
            <v>時尚</v>
          </cell>
          <cell r="D868" t="str">
            <v>吳佳容</v>
          </cell>
          <cell r="E868">
            <v>841218</v>
          </cell>
          <cell r="F868" t="str">
            <v>女</v>
          </cell>
          <cell r="G868" t="str">
            <v>一般生</v>
          </cell>
        </row>
        <row r="869">
          <cell r="A869">
            <v>103402609</v>
          </cell>
          <cell r="B869" t="str">
            <v>F229278651</v>
          </cell>
          <cell r="C869" t="str">
            <v>時尚</v>
          </cell>
          <cell r="D869" t="str">
            <v>戴筱錡</v>
          </cell>
          <cell r="E869">
            <v>850526</v>
          </cell>
          <cell r="F869" t="str">
            <v>女</v>
          </cell>
          <cell r="G869" t="str">
            <v>一般生</v>
          </cell>
        </row>
        <row r="870">
          <cell r="A870">
            <v>103402610</v>
          </cell>
          <cell r="B870" t="str">
            <v>L224837663</v>
          </cell>
          <cell r="C870" t="str">
            <v>時尚</v>
          </cell>
          <cell r="D870" t="str">
            <v>呂安婕</v>
          </cell>
          <cell r="E870">
            <v>850604</v>
          </cell>
          <cell r="F870" t="str">
            <v>女</v>
          </cell>
          <cell r="G870" t="str">
            <v>一般生</v>
          </cell>
        </row>
        <row r="871">
          <cell r="A871">
            <v>103402611</v>
          </cell>
          <cell r="B871" t="str">
            <v>H224454313</v>
          </cell>
          <cell r="C871" t="str">
            <v>時尚</v>
          </cell>
          <cell r="D871" t="str">
            <v>郭俐瑩</v>
          </cell>
          <cell r="E871">
            <v>840928</v>
          </cell>
          <cell r="F871" t="str">
            <v>女</v>
          </cell>
          <cell r="G871" t="str">
            <v>一般生</v>
          </cell>
        </row>
        <row r="872">
          <cell r="A872">
            <v>103402612</v>
          </cell>
          <cell r="B872" t="str">
            <v>H224395417</v>
          </cell>
          <cell r="C872" t="str">
            <v>時尚</v>
          </cell>
          <cell r="D872" t="str">
            <v>廖敏晴</v>
          </cell>
          <cell r="E872">
            <v>850115</v>
          </cell>
          <cell r="F872" t="str">
            <v>女</v>
          </cell>
          <cell r="G872" t="str">
            <v>一般生</v>
          </cell>
        </row>
        <row r="873">
          <cell r="A873">
            <v>103402614</v>
          </cell>
          <cell r="B873" t="str">
            <v>A229224676</v>
          </cell>
          <cell r="C873" t="str">
            <v>時尚</v>
          </cell>
          <cell r="D873" t="str">
            <v>張芷瑄</v>
          </cell>
          <cell r="E873">
            <v>850326</v>
          </cell>
          <cell r="F873" t="str">
            <v>女</v>
          </cell>
          <cell r="G873" t="str">
            <v>一般生</v>
          </cell>
        </row>
        <row r="874">
          <cell r="A874">
            <v>103402615</v>
          </cell>
          <cell r="B874" t="str">
            <v>A227875497</v>
          </cell>
          <cell r="C874" t="str">
            <v>時尚</v>
          </cell>
          <cell r="D874" t="str">
            <v>黃千熏</v>
          </cell>
          <cell r="E874">
            <v>830706</v>
          </cell>
          <cell r="F874" t="str">
            <v>女</v>
          </cell>
          <cell r="G874" t="str">
            <v>一般生</v>
          </cell>
        </row>
        <row r="875">
          <cell r="A875">
            <v>103402616</v>
          </cell>
          <cell r="B875" t="str">
            <v>P223987667</v>
          </cell>
          <cell r="C875" t="str">
            <v>時尚</v>
          </cell>
          <cell r="D875" t="str">
            <v>許心馨</v>
          </cell>
          <cell r="E875">
            <v>850805</v>
          </cell>
          <cell r="F875" t="str">
            <v>女</v>
          </cell>
          <cell r="G875" t="str">
            <v>一般生</v>
          </cell>
        </row>
        <row r="876">
          <cell r="A876">
            <v>103402617</v>
          </cell>
          <cell r="B876" t="str">
            <v>A227455271</v>
          </cell>
          <cell r="C876" t="str">
            <v>時尚</v>
          </cell>
          <cell r="D876" t="str">
            <v>李曉虹</v>
          </cell>
          <cell r="E876">
            <v>831119</v>
          </cell>
          <cell r="F876" t="str">
            <v>女</v>
          </cell>
          <cell r="G876" t="str">
            <v>一般生</v>
          </cell>
        </row>
        <row r="877">
          <cell r="A877">
            <v>103402618</v>
          </cell>
          <cell r="B877" t="str">
            <v>H224866313</v>
          </cell>
          <cell r="C877" t="str">
            <v>時尚</v>
          </cell>
          <cell r="D877" t="str">
            <v>林湘瓴</v>
          </cell>
          <cell r="E877">
            <v>840921</v>
          </cell>
          <cell r="F877" t="str">
            <v>女</v>
          </cell>
          <cell r="G877" t="str">
            <v>一般生</v>
          </cell>
        </row>
        <row r="878">
          <cell r="A878">
            <v>103402620</v>
          </cell>
          <cell r="B878" t="str">
            <v>K222845461</v>
          </cell>
          <cell r="C878" t="str">
            <v>時尚</v>
          </cell>
          <cell r="D878" t="str">
            <v>蘇純慧</v>
          </cell>
          <cell r="E878">
            <v>850611</v>
          </cell>
          <cell r="F878" t="str">
            <v>女</v>
          </cell>
          <cell r="G878" t="str">
            <v>一般生</v>
          </cell>
        </row>
        <row r="879">
          <cell r="A879">
            <v>103402623</v>
          </cell>
          <cell r="B879" t="str">
            <v>R124493584</v>
          </cell>
          <cell r="C879" t="str">
            <v>時尚</v>
          </cell>
          <cell r="D879" t="str">
            <v>王奕程</v>
          </cell>
          <cell r="E879">
            <v>841103</v>
          </cell>
          <cell r="F879" t="str">
            <v>男</v>
          </cell>
          <cell r="G879" t="str">
            <v>一般生</v>
          </cell>
        </row>
        <row r="880">
          <cell r="A880">
            <v>103402625</v>
          </cell>
          <cell r="B880" t="str">
            <v>L224955700</v>
          </cell>
          <cell r="C880" t="str">
            <v>時尚</v>
          </cell>
          <cell r="D880" t="str">
            <v>詹芷昀</v>
          </cell>
          <cell r="E880">
            <v>850819</v>
          </cell>
          <cell r="F880" t="str">
            <v>女</v>
          </cell>
          <cell r="G880" t="str">
            <v>一般生</v>
          </cell>
        </row>
        <row r="881">
          <cell r="A881">
            <v>103402626</v>
          </cell>
          <cell r="B881" t="str">
            <v>T224073264</v>
          </cell>
          <cell r="C881" t="str">
            <v>時尚</v>
          </cell>
          <cell r="D881" t="str">
            <v>林郁玲</v>
          </cell>
          <cell r="E881">
            <v>841008</v>
          </cell>
          <cell r="F881" t="str">
            <v>女</v>
          </cell>
          <cell r="G881" t="str">
            <v>一般生</v>
          </cell>
        </row>
        <row r="882">
          <cell r="A882">
            <v>103402629</v>
          </cell>
          <cell r="B882" t="str">
            <v>H224060099</v>
          </cell>
          <cell r="C882" t="str">
            <v>時尚</v>
          </cell>
          <cell r="D882" t="str">
            <v>王品蕾</v>
          </cell>
          <cell r="E882">
            <v>850420</v>
          </cell>
          <cell r="F882" t="str">
            <v>女</v>
          </cell>
          <cell r="G882" t="str">
            <v>一般生</v>
          </cell>
        </row>
        <row r="883">
          <cell r="A883">
            <v>103402630</v>
          </cell>
          <cell r="B883" t="str">
            <v>O200387535</v>
          </cell>
          <cell r="C883" t="str">
            <v>時尚</v>
          </cell>
          <cell r="D883" t="str">
            <v>余侑潔</v>
          </cell>
          <cell r="E883">
            <v>841010</v>
          </cell>
          <cell r="F883" t="str">
            <v>女</v>
          </cell>
          <cell r="G883" t="str">
            <v>一般生</v>
          </cell>
        </row>
        <row r="884">
          <cell r="A884">
            <v>103402638</v>
          </cell>
          <cell r="B884" t="str">
            <v>K222813736</v>
          </cell>
          <cell r="C884" t="str">
            <v>時尚</v>
          </cell>
          <cell r="D884" t="str">
            <v>莫軒竹</v>
          </cell>
          <cell r="E884">
            <v>850123</v>
          </cell>
          <cell r="F884" t="str">
            <v>女</v>
          </cell>
          <cell r="G884" t="str">
            <v>一般生</v>
          </cell>
        </row>
        <row r="885">
          <cell r="A885">
            <v>103402642</v>
          </cell>
          <cell r="B885" t="str">
            <v>L125195322</v>
          </cell>
          <cell r="C885" t="str">
            <v>時尚</v>
          </cell>
          <cell r="D885" t="str">
            <v>林柏豪</v>
          </cell>
          <cell r="E885">
            <v>850323</v>
          </cell>
          <cell r="F885" t="str">
            <v>男</v>
          </cell>
          <cell r="G885" t="str">
            <v>一般生</v>
          </cell>
        </row>
        <row r="886">
          <cell r="A886">
            <v>103402643</v>
          </cell>
          <cell r="B886" t="str">
            <v>O200409027</v>
          </cell>
          <cell r="C886" t="str">
            <v>時尚</v>
          </cell>
          <cell r="D886" t="str">
            <v>蔡喻舒</v>
          </cell>
          <cell r="E886">
            <v>850811</v>
          </cell>
          <cell r="F886" t="str">
            <v>女</v>
          </cell>
          <cell r="G886" t="str">
            <v>一般生</v>
          </cell>
        </row>
        <row r="887">
          <cell r="A887">
            <v>103402644</v>
          </cell>
          <cell r="B887" t="str">
            <v>J222738988</v>
          </cell>
          <cell r="C887" t="str">
            <v>時尚</v>
          </cell>
          <cell r="D887" t="str">
            <v>戴舒卉</v>
          </cell>
          <cell r="E887">
            <v>840220</v>
          </cell>
          <cell r="F887" t="str">
            <v>女</v>
          </cell>
          <cell r="G887" t="str">
            <v>一般生</v>
          </cell>
        </row>
        <row r="888">
          <cell r="A888">
            <v>103402648</v>
          </cell>
          <cell r="B888" t="str">
            <v>K222808977</v>
          </cell>
          <cell r="C888" t="str">
            <v>時尚</v>
          </cell>
          <cell r="D888" t="str">
            <v>范雅雁</v>
          </cell>
          <cell r="E888">
            <v>840211</v>
          </cell>
          <cell r="F888" t="str">
            <v>女</v>
          </cell>
          <cell r="G888" t="str">
            <v>一般生</v>
          </cell>
        </row>
        <row r="889">
          <cell r="A889">
            <v>103402650</v>
          </cell>
          <cell r="B889" t="str">
            <v>K122604244</v>
          </cell>
          <cell r="C889" t="str">
            <v>資管</v>
          </cell>
          <cell r="D889" t="str">
            <v>邱偉煜</v>
          </cell>
          <cell r="E889">
            <v>810922</v>
          </cell>
          <cell r="F889" t="str">
            <v>男</v>
          </cell>
          <cell r="G889" t="str">
            <v>一般生</v>
          </cell>
        </row>
        <row r="890">
          <cell r="A890">
            <v>103402651</v>
          </cell>
          <cell r="B890" t="str">
            <v>L125242746</v>
          </cell>
          <cell r="C890" t="str">
            <v>資管</v>
          </cell>
          <cell r="D890" t="str">
            <v>陳敖正</v>
          </cell>
          <cell r="E890">
            <v>850303</v>
          </cell>
          <cell r="F890" t="str">
            <v>男</v>
          </cell>
          <cell r="G890" t="str">
            <v>一般生</v>
          </cell>
        </row>
        <row r="891">
          <cell r="A891">
            <v>103402659</v>
          </cell>
          <cell r="B891" t="str">
            <v>A126647344</v>
          </cell>
          <cell r="C891" t="str">
            <v>行銷</v>
          </cell>
          <cell r="D891" t="str">
            <v>劉天行</v>
          </cell>
          <cell r="E891">
            <v>850208</v>
          </cell>
          <cell r="F891" t="str">
            <v>男</v>
          </cell>
          <cell r="G891" t="str">
            <v>一般生</v>
          </cell>
        </row>
        <row r="892">
          <cell r="A892">
            <v>103402660</v>
          </cell>
          <cell r="B892" t="str">
            <v>K222815721</v>
          </cell>
          <cell r="C892" t="str">
            <v>行銷</v>
          </cell>
          <cell r="D892" t="str">
            <v>鄧雅文</v>
          </cell>
          <cell r="E892">
            <v>850121</v>
          </cell>
          <cell r="F892" t="str">
            <v>女</v>
          </cell>
          <cell r="G892" t="str">
            <v>一般生</v>
          </cell>
        </row>
        <row r="893">
          <cell r="A893">
            <v>103402661</v>
          </cell>
          <cell r="B893" t="str">
            <v>K122912483</v>
          </cell>
          <cell r="C893" t="str">
            <v>行銷</v>
          </cell>
          <cell r="D893" t="str">
            <v>林興</v>
          </cell>
          <cell r="E893">
            <v>850721</v>
          </cell>
          <cell r="F893" t="str">
            <v>男</v>
          </cell>
          <cell r="G893" t="str">
            <v>一般生</v>
          </cell>
        </row>
        <row r="894">
          <cell r="A894">
            <v>103402662</v>
          </cell>
          <cell r="B894" t="str">
            <v>K122728883</v>
          </cell>
          <cell r="C894" t="str">
            <v>行銷</v>
          </cell>
          <cell r="D894" t="str">
            <v>吳語哲</v>
          </cell>
          <cell r="E894">
            <v>840117</v>
          </cell>
          <cell r="F894" t="str">
            <v>男</v>
          </cell>
          <cell r="G894" t="str">
            <v>一般生</v>
          </cell>
        </row>
        <row r="895">
          <cell r="A895">
            <v>103402670</v>
          </cell>
          <cell r="B895" t="str">
            <v>K122925891</v>
          </cell>
          <cell r="C895" t="str">
            <v>應英</v>
          </cell>
          <cell r="D895" t="str">
            <v>羅嵩皓</v>
          </cell>
          <cell r="E895">
            <v>841201</v>
          </cell>
          <cell r="F895" t="str">
            <v>男</v>
          </cell>
          <cell r="G895" t="str">
            <v>一般生</v>
          </cell>
        </row>
        <row r="896">
          <cell r="A896">
            <v>103402676</v>
          </cell>
          <cell r="B896" t="str">
            <v>K222566974</v>
          </cell>
          <cell r="C896" t="str">
            <v>應日</v>
          </cell>
          <cell r="D896" t="str">
            <v>顏巧茹</v>
          </cell>
          <cell r="E896">
            <v>850730</v>
          </cell>
          <cell r="F896" t="str">
            <v>女</v>
          </cell>
          <cell r="G896" t="str">
            <v>一般生</v>
          </cell>
        </row>
        <row r="897">
          <cell r="A897">
            <v>103402685</v>
          </cell>
          <cell r="B897" t="str">
            <v>M222595501</v>
          </cell>
          <cell r="C897" t="str">
            <v>幼保</v>
          </cell>
          <cell r="D897" t="str">
            <v>廖珮茹</v>
          </cell>
          <cell r="E897">
            <v>850523</v>
          </cell>
          <cell r="F897" t="str">
            <v>女</v>
          </cell>
          <cell r="G897" t="str">
            <v>一般生</v>
          </cell>
        </row>
        <row r="898">
          <cell r="A898">
            <v>103402686</v>
          </cell>
          <cell r="B898" t="str">
            <v>G122240550</v>
          </cell>
          <cell r="C898" t="str">
            <v>幼保</v>
          </cell>
          <cell r="D898" t="str">
            <v>許祖亮</v>
          </cell>
          <cell r="E898">
            <v>840803</v>
          </cell>
          <cell r="F898" t="str">
            <v>男</v>
          </cell>
          <cell r="G898" t="str">
            <v>一般生</v>
          </cell>
        </row>
        <row r="899">
          <cell r="A899">
            <v>103402688</v>
          </cell>
          <cell r="B899" t="str">
            <v>G222145025</v>
          </cell>
          <cell r="C899" t="str">
            <v>幼保</v>
          </cell>
          <cell r="D899" t="str">
            <v>王靖婷</v>
          </cell>
          <cell r="E899">
            <v>831219</v>
          </cell>
          <cell r="F899" t="str">
            <v>女</v>
          </cell>
          <cell r="G899" t="str">
            <v>一般生</v>
          </cell>
        </row>
        <row r="900">
          <cell r="A900">
            <v>103402694</v>
          </cell>
          <cell r="B900" t="str">
            <v>K122503171</v>
          </cell>
          <cell r="C900" t="str">
            <v>社工</v>
          </cell>
          <cell r="D900" t="str">
            <v>羅信旋</v>
          </cell>
          <cell r="E900">
            <v>770805</v>
          </cell>
          <cell r="F900" t="str">
            <v>男</v>
          </cell>
          <cell r="G900" t="str">
            <v>一般生</v>
          </cell>
        </row>
        <row r="901">
          <cell r="A901">
            <v>103402695</v>
          </cell>
          <cell r="B901" t="str">
            <v>G122249884</v>
          </cell>
          <cell r="C901" t="str">
            <v>社工</v>
          </cell>
          <cell r="D901" t="str">
            <v>胡靖浩</v>
          </cell>
          <cell r="E901">
            <v>841010</v>
          </cell>
          <cell r="F901" t="str">
            <v>男</v>
          </cell>
          <cell r="G901" t="str">
            <v>一般生</v>
          </cell>
        </row>
        <row r="902">
          <cell r="A902">
            <v>103402702</v>
          </cell>
          <cell r="B902" t="str">
            <v>K222816077</v>
          </cell>
          <cell r="C902" t="str">
            <v>休管</v>
          </cell>
          <cell r="D902" t="str">
            <v>李霈璉</v>
          </cell>
          <cell r="E902">
            <v>841127</v>
          </cell>
          <cell r="F902" t="str">
            <v>女</v>
          </cell>
          <cell r="G902" t="str">
            <v>一般生</v>
          </cell>
        </row>
        <row r="903">
          <cell r="A903">
            <v>103402703</v>
          </cell>
          <cell r="B903" t="str">
            <v>K222612471</v>
          </cell>
          <cell r="C903" t="str">
            <v>休管</v>
          </cell>
          <cell r="D903" t="str">
            <v>鄭筠柔</v>
          </cell>
          <cell r="E903">
            <v>841029</v>
          </cell>
          <cell r="F903" t="str">
            <v>女</v>
          </cell>
          <cell r="G903" t="str">
            <v>一般生</v>
          </cell>
        </row>
        <row r="904">
          <cell r="A904">
            <v>103402709</v>
          </cell>
          <cell r="B904" t="str">
            <v>K122722881</v>
          </cell>
          <cell r="C904" t="str">
            <v>休管</v>
          </cell>
          <cell r="D904" t="str">
            <v>羅時松</v>
          </cell>
          <cell r="E904">
            <v>841121</v>
          </cell>
          <cell r="F904" t="str">
            <v>男</v>
          </cell>
          <cell r="G904" t="str">
            <v>一般生</v>
          </cell>
        </row>
        <row r="905">
          <cell r="A905">
            <v>103402711</v>
          </cell>
          <cell r="B905" t="str">
            <v>K122626188</v>
          </cell>
          <cell r="C905" t="str">
            <v>休管</v>
          </cell>
          <cell r="D905" t="str">
            <v>康偉霆</v>
          </cell>
          <cell r="E905">
            <v>841118</v>
          </cell>
          <cell r="F905" t="str">
            <v>男</v>
          </cell>
          <cell r="G905" t="str">
            <v>一般生</v>
          </cell>
        </row>
        <row r="906">
          <cell r="A906">
            <v>103402712</v>
          </cell>
          <cell r="B906" t="str">
            <v>K222846342</v>
          </cell>
          <cell r="C906" t="str">
            <v>休管</v>
          </cell>
          <cell r="D906" t="str">
            <v>劉家貽</v>
          </cell>
          <cell r="E906">
            <v>850629</v>
          </cell>
          <cell r="F906" t="str">
            <v>女</v>
          </cell>
          <cell r="G906" t="str">
            <v>一般生</v>
          </cell>
        </row>
        <row r="907">
          <cell r="A907">
            <v>103402713</v>
          </cell>
          <cell r="B907" t="str">
            <v>U121883034</v>
          </cell>
          <cell r="C907" t="str">
            <v>休管</v>
          </cell>
          <cell r="D907" t="str">
            <v>杜昭興</v>
          </cell>
          <cell r="E907">
            <v>850202</v>
          </cell>
          <cell r="F907" t="str">
            <v>男</v>
          </cell>
          <cell r="G907" t="str">
            <v>一般生</v>
          </cell>
        </row>
        <row r="908">
          <cell r="A908">
            <v>103402721</v>
          </cell>
          <cell r="B908" t="str">
            <v>E225108522</v>
          </cell>
          <cell r="C908" t="str">
            <v>休運</v>
          </cell>
          <cell r="D908" t="str">
            <v>吳岱眉</v>
          </cell>
          <cell r="E908">
            <v>850514</v>
          </cell>
          <cell r="F908" t="str">
            <v>女</v>
          </cell>
          <cell r="G908" t="str">
            <v>一般生</v>
          </cell>
        </row>
        <row r="909">
          <cell r="A909">
            <v>103402722</v>
          </cell>
          <cell r="B909" t="str">
            <v>J122848745</v>
          </cell>
          <cell r="C909" t="str">
            <v>休運</v>
          </cell>
          <cell r="D909" t="str">
            <v>林祐緯</v>
          </cell>
          <cell r="E909">
            <v>850315</v>
          </cell>
          <cell r="F909" t="str">
            <v>男</v>
          </cell>
          <cell r="G909" t="str">
            <v>一般生</v>
          </cell>
        </row>
        <row r="910">
          <cell r="A910">
            <v>103402723</v>
          </cell>
          <cell r="B910" t="str">
            <v>K122381433</v>
          </cell>
          <cell r="C910" t="str">
            <v>休運</v>
          </cell>
          <cell r="D910" t="str">
            <v>杜政達</v>
          </cell>
          <cell r="E910">
            <v>840813</v>
          </cell>
          <cell r="F910" t="str">
            <v>男</v>
          </cell>
          <cell r="G910" t="str">
            <v>一般生</v>
          </cell>
        </row>
        <row r="911">
          <cell r="A911">
            <v>103402725</v>
          </cell>
          <cell r="B911" t="str">
            <v>H124874706</v>
          </cell>
          <cell r="C911" t="str">
            <v>休運</v>
          </cell>
          <cell r="D911" t="str">
            <v>徐志源</v>
          </cell>
          <cell r="E911">
            <v>850508</v>
          </cell>
          <cell r="F911" t="str">
            <v>男</v>
          </cell>
          <cell r="G911" t="str">
            <v>一般生</v>
          </cell>
        </row>
        <row r="912">
          <cell r="A912">
            <v>103402726</v>
          </cell>
          <cell r="B912" t="str">
            <v>K122875841</v>
          </cell>
          <cell r="C912" t="str">
            <v>休運</v>
          </cell>
          <cell r="D912" t="str">
            <v>陳品宏</v>
          </cell>
          <cell r="E912">
            <v>850403</v>
          </cell>
          <cell r="F912" t="str">
            <v>男</v>
          </cell>
          <cell r="G912" t="str">
            <v>一般生</v>
          </cell>
        </row>
        <row r="913">
          <cell r="A913">
            <v>103402735</v>
          </cell>
          <cell r="B913" t="str">
            <v>A32392791</v>
          </cell>
          <cell r="C913" t="str">
            <v>餐旅</v>
          </cell>
          <cell r="D913" t="str">
            <v>林思敏</v>
          </cell>
          <cell r="E913">
            <v>850418</v>
          </cell>
          <cell r="F913" t="str">
            <v>女</v>
          </cell>
          <cell r="G913" t="str">
            <v>外籍生</v>
          </cell>
        </row>
        <row r="914">
          <cell r="A914">
            <v>103402736</v>
          </cell>
          <cell r="B914" t="str">
            <v>A23739022</v>
          </cell>
          <cell r="C914" t="str">
            <v>餐旅</v>
          </cell>
          <cell r="D914" t="str">
            <v>胡嘉敏</v>
          </cell>
          <cell r="E914">
            <v>821004</v>
          </cell>
          <cell r="F914" t="str">
            <v>女</v>
          </cell>
          <cell r="G914" t="str">
            <v>一般生</v>
          </cell>
        </row>
        <row r="915">
          <cell r="A915">
            <v>103402737</v>
          </cell>
          <cell r="B915" t="str">
            <v>A32011740</v>
          </cell>
          <cell r="C915" t="str">
            <v>餐旅</v>
          </cell>
          <cell r="D915" t="str">
            <v>黃思賢</v>
          </cell>
          <cell r="E915">
            <v>850126</v>
          </cell>
          <cell r="F915" t="str">
            <v>女</v>
          </cell>
          <cell r="G915" t="str">
            <v>外籍生</v>
          </cell>
        </row>
        <row r="916">
          <cell r="A916">
            <v>103402738</v>
          </cell>
          <cell r="B916" t="str">
            <v>K122669549</v>
          </cell>
          <cell r="C916" t="str">
            <v>餐旅</v>
          </cell>
          <cell r="D916" t="str">
            <v>黃信閎</v>
          </cell>
          <cell r="E916">
            <v>841209</v>
          </cell>
          <cell r="F916" t="str">
            <v>男</v>
          </cell>
          <cell r="G916" t="str">
            <v>一般生</v>
          </cell>
        </row>
        <row r="917">
          <cell r="A917">
            <v>103402739</v>
          </cell>
          <cell r="B917" t="str">
            <v>L224892422</v>
          </cell>
          <cell r="C917" t="str">
            <v>餐旅</v>
          </cell>
          <cell r="D917" t="str">
            <v>葉怡君</v>
          </cell>
          <cell r="E917">
            <v>850127</v>
          </cell>
          <cell r="F917" t="str">
            <v>女</v>
          </cell>
          <cell r="G917" t="str">
            <v>一般生</v>
          </cell>
        </row>
        <row r="918">
          <cell r="A918">
            <v>103402740</v>
          </cell>
          <cell r="B918" t="str">
            <v>K122884073</v>
          </cell>
          <cell r="C918" t="str">
            <v>餐旅</v>
          </cell>
          <cell r="D918" t="str">
            <v>古鈞全</v>
          </cell>
          <cell r="E918">
            <v>850317</v>
          </cell>
          <cell r="F918" t="str">
            <v>男</v>
          </cell>
          <cell r="G918" t="str">
            <v>一般生</v>
          </cell>
        </row>
        <row r="919">
          <cell r="A919">
            <v>103402743</v>
          </cell>
          <cell r="B919" t="str">
            <v>K222742812</v>
          </cell>
          <cell r="C919" t="str">
            <v>餐旅</v>
          </cell>
          <cell r="D919" t="str">
            <v>曾詩茹</v>
          </cell>
          <cell r="E919">
            <v>841124</v>
          </cell>
          <cell r="F919" t="str">
            <v>女</v>
          </cell>
          <cell r="G919" t="str">
            <v>一般生</v>
          </cell>
        </row>
        <row r="920">
          <cell r="A920">
            <v>103402747</v>
          </cell>
          <cell r="B920" t="str">
            <v>K120993480</v>
          </cell>
          <cell r="C920" t="str">
            <v>多遊</v>
          </cell>
          <cell r="D920" t="str">
            <v>張弘明</v>
          </cell>
          <cell r="E920">
            <v>470624</v>
          </cell>
          <cell r="F920" t="str">
            <v>男</v>
          </cell>
          <cell r="G920" t="str">
            <v>一般生</v>
          </cell>
        </row>
        <row r="921">
          <cell r="A921">
            <v>103402754</v>
          </cell>
          <cell r="B921" t="str">
            <v>F129710554</v>
          </cell>
          <cell r="C921" t="str">
            <v>多遊</v>
          </cell>
          <cell r="D921" t="str">
            <v>謝寶廷</v>
          </cell>
          <cell r="E921">
            <v>850808</v>
          </cell>
          <cell r="F921" t="str">
            <v>男</v>
          </cell>
          <cell r="G921" t="str">
            <v>一般生</v>
          </cell>
        </row>
        <row r="922">
          <cell r="A922">
            <v>103402761</v>
          </cell>
          <cell r="B922" t="str">
            <v>G222178551</v>
          </cell>
          <cell r="C922" t="str">
            <v>時尚</v>
          </cell>
          <cell r="D922" t="str">
            <v>林采妮</v>
          </cell>
          <cell r="E922">
            <v>850703</v>
          </cell>
          <cell r="F922" t="str">
            <v>女</v>
          </cell>
          <cell r="G922" t="str">
            <v>一般生</v>
          </cell>
        </row>
        <row r="923">
          <cell r="A923">
            <v>103402763</v>
          </cell>
          <cell r="B923" t="str">
            <v>K222666120</v>
          </cell>
          <cell r="C923" t="str">
            <v>時尚</v>
          </cell>
          <cell r="D923" t="str">
            <v>莊佩雯</v>
          </cell>
          <cell r="E923">
            <v>850102</v>
          </cell>
          <cell r="F923" t="str">
            <v>女</v>
          </cell>
          <cell r="G923" t="str">
            <v>一般生</v>
          </cell>
        </row>
        <row r="924">
          <cell r="A924">
            <v>103402764</v>
          </cell>
          <cell r="B924" t="str">
            <v>J222771821</v>
          </cell>
          <cell r="C924" t="str">
            <v>時尚</v>
          </cell>
          <cell r="D924" t="str">
            <v>陳宥辰</v>
          </cell>
          <cell r="E924">
            <v>841105</v>
          </cell>
          <cell r="F924" t="str">
            <v>女</v>
          </cell>
          <cell r="G924" t="str">
            <v>一般生</v>
          </cell>
        </row>
        <row r="925">
          <cell r="A925">
            <v>103402765</v>
          </cell>
          <cell r="B925" t="str">
            <v>K222711513</v>
          </cell>
          <cell r="C925" t="str">
            <v>時尚</v>
          </cell>
          <cell r="D925" t="str">
            <v>徐翊芸</v>
          </cell>
          <cell r="E925">
            <v>850410</v>
          </cell>
          <cell r="F925" t="str">
            <v>女</v>
          </cell>
          <cell r="G925" t="str">
            <v>一般生</v>
          </cell>
        </row>
        <row r="926">
          <cell r="A926">
            <v>103402766</v>
          </cell>
          <cell r="B926" t="str">
            <v>L224910818</v>
          </cell>
          <cell r="C926" t="str">
            <v>時尚</v>
          </cell>
          <cell r="D926" t="str">
            <v>陳怡潔</v>
          </cell>
          <cell r="E926">
            <v>831107</v>
          </cell>
          <cell r="F926" t="str">
            <v>女</v>
          </cell>
          <cell r="G926" t="str">
            <v>一般生</v>
          </cell>
        </row>
        <row r="927">
          <cell r="A927">
            <v>103402772</v>
          </cell>
          <cell r="B927" t="str">
            <v>H224462208</v>
          </cell>
          <cell r="C927" t="str">
            <v>時尚</v>
          </cell>
          <cell r="D927" t="str">
            <v>羅琬諭</v>
          </cell>
          <cell r="E927">
            <v>850415</v>
          </cell>
          <cell r="F927" t="str">
            <v>女</v>
          </cell>
          <cell r="G927" t="str">
            <v>一般生</v>
          </cell>
        </row>
        <row r="928">
          <cell r="A928">
            <v>103402773</v>
          </cell>
          <cell r="B928" t="str">
            <v>K222331935</v>
          </cell>
          <cell r="C928" t="str">
            <v>時尚</v>
          </cell>
          <cell r="D928" t="str">
            <v>陳姵錤</v>
          </cell>
          <cell r="E928">
            <v>841111</v>
          </cell>
          <cell r="F928" t="str">
            <v>女</v>
          </cell>
          <cell r="G928" t="str">
            <v>一般生</v>
          </cell>
        </row>
        <row r="929">
          <cell r="A929">
            <v>103402774</v>
          </cell>
          <cell r="B929" t="str">
            <v>K221984316</v>
          </cell>
          <cell r="C929" t="str">
            <v>時尚</v>
          </cell>
          <cell r="D929" t="str">
            <v>陳宜潔</v>
          </cell>
          <cell r="E929">
            <v>831119</v>
          </cell>
          <cell r="F929" t="str">
            <v>女</v>
          </cell>
          <cell r="G929" t="str">
            <v>一般生</v>
          </cell>
        </row>
        <row r="930">
          <cell r="A930">
            <v>103402775</v>
          </cell>
          <cell r="B930" t="str">
            <v>K222360801</v>
          </cell>
          <cell r="C930" t="str">
            <v>時尚</v>
          </cell>
          <cell r="D930" t="str">
            <v>萬逸淳</v>
          </cell>
          <cell r="E930">
            <v>790303</v>
          </cell>
          <cell r="F930" t="str">
            <v>女</v>
          </cell>
          <cell r="G930" t="str">
            <v>一般生</v>
          </cell>
        </row>
        <row r="931">
          <cell r="A931">
            <v>103402776</v>
          </cell>
          <cell r="B931" t="str">
            <v>K221983515</v>
          </cell>
          <cell r="C931" t="str">
            <v>時尚</v>
          </cell>
          <cell r="D931" t="str">
            <v>陳亞歆</v>
          </cell>
          <cell r="E931">
            <v>830921</v>
          </cell>
          <cell r="F931" t="str">
            <v>女</v>
          </cell>
          <cell r="G931" t="str">
            <v>一般生</v>
          </cell>
        </row>
        <row r="932">
          <cell r="A932">
            <v>103402777</v>
          </cell>
          <cell r="B932" t="str">
            <v>J222776880</v>
          </cell>
          <cell r="C932" t="str">
            <v>時尚</v>
          </cell>
          <cell r="D932" t="str">
            <v>黎晏欣</v>
          </cell>
          <cell r="E932">
            <v>850614</v>
          </cell>
          <cell r="F932" t="str">
            <v>女</v>
          </cell>
          <cell r="G932" t="str">
            <v>一般生</v>
          </cell>
        </row>
        <row r="933">
          <cell r="A933">
            <v>103402778</v>
          </cell>
          <cell r="B933" t="str">
            <v>C221392722</v>
          </cell>
          <cell r="C933" t="str">
            <v>資管</v>
          </cell>
          <cell r="D933" t="str">
            <v>王敏瑛</v>
          </cell>
          <cell r="E933">
            <v>850723</v>
          </cell>
          <cell r="F933" t="str">
            <v>女</v>
          </cell>
          <cell r="G933" t="str">
            <v>一般生</v>
          </cell>
        </row>
        <row r="934">
          <cell r="A934">
            <v>103402793</v>
          </cell>
          <cell r="B934" t="str">
            <v>K221983640</v>
          </cell>
          <cell r="C934" t="str">
            <v>應日</v>
          </cell>
          <cell r="D934" t="str">
            <v>鍾靜怡</v>
          </cell>
          <cell r="E934">
            <v>831210</v>
          </cell>
          <cell r="F934" t="str">
            <v>女</v>
          </cell>
          <cell r="G934" t="str">
            <v>一般生</v>
          </cell>
        </row>
        <row r="935">
          <cell r="A935">
            <v>103402803</v>
          </cell>
          <cell r="B935" t="str">
            <v>H224874995</v>
          </cell>
          <cell r="C935" t="str">
            <v>社工</v>
          </cell>
          <cell r="D935" t="str">
            <v>陳怡如</v>
          </cell>
          <cell r="E935">
            <v>850625</v>
          </cell>
          <cell r="F935" t="str">
            <v>女</v>
          </cell>
          <cell r="G935" t="str">
            <v>一般生</v>
          </cell>
        </row>
        <row r="936">
          <cell r="A936">
            <v>103402804</v>
          </cell>
          <cell r="B936" t="str">
            <v>B223044273</v>
          </cell>
          <cell r="C936" t="str">
            <v>社工</v>
          </cell>
          <cell r="D936" t="str">
            <v>吳芮萍</v>
          </cell>
          <cell r="E936">
            <v>850512</v>
          </cell>
          <cell r="F936" t="str">
            <v>女</v>
          </cell>
          <cell r="G936" t="str">
            <v>一般生</v>
          </cell>
        </row>
        <row r="937">
          <cell r="A937">
            <v>103402805</v>
          </cell>
          <cell r="B937" t="str">
            <v>M222764686</v>
          </cell>
          <cell r="C937" t="str">
            <v>社工</v>
          </cell>
          <cell r="D937" t="str">
            <v>李珮綺</v>
          </cell>
          <cell r="E937">
            <v>841227</v>
          </cell>
          <cell r="F937" t="str">
            <v>女</v>
          </cell>
          <cell r="G937" t="str">
            <v>一般生</v>
          </cell>
        </row>
        <row r="938">
          <cell r="A938">
            <v>103402806</v>
          </cell>
          <cell r="B938" t="str">
            <v>A130629587</v>
          </cell>
          <cell r="C938" t="str">
            <v>社工</v>
          </cell>
          <cell r="D938" t="str">
            <v>陳聖丰</v>
          </cell>
          <cell r="E938">
            <v>850715</v>
          </cell>
          <cell r="F938" t="str">
            <v>男</v>
          </cell>
          <cell r="G938" t="str">
            <v>一般生</v>
          </cell>
        </row>
        <row r="939">
          <cell r="A939">
            <v>103402807</v>
          </cell>
          <cell r="B939" t="str">
            <v>L124506287</v>
          </cell>
          <cell r="C939" t="str">
            <v>社工</v>
          </cell>
          <cell r="D939" t="str">
            <v>水維信</v>
          </cell>
          <cell r="E939">
            <v>850828</v>
          </cell>
          <cell r="F939" t="str">
            <v>男</v>
          </cell>
          <cell r="G939" t="str">
            <v>一般生</v>
          </cell>
        </row>
        <row r="940">
          <cell r="A940">
            <v>103402823</v>
          </cell>
          <cell r="B940" t="str">
            <v>M122748180</v>
          </cell>
          <cell r="C940" t="str">
            <v>休運</v>
          </cell>
          <cell r="D940" t="str">
            <v>廖庭弘</v>
          </cell>
          <cell r="E940">
            <v>841212</v>
          </cell>
          <cell r="F940" t="str">
            <v>男</v>
          </cell>
          <cell r="G940" t="str">
            <v>一般生</v>
          </cell>
        </row>
        <row r="941">
          <cell r="A941">
            <v>103402832</v>
          </cell>
          <cell r="B941" t="str">
            <v>H224652266</v>
          </cell>
          <cell r="C941" t="str">
            <v>餐旅</v>
          </cell>
          <cell r="D941" t="str">
            <v>歐逸婷</v>
          </cell>
          <cell r="E941">
            <v>840516</v>
          </cell>
          <cell r="F941" t="str">
            <v>女</v>
          </cell>
          <cell r="G941" t="str">
            <v>一般生</v>
          </cell>
        </row>
        <row r="942">
          <cell r="A942">
            <v>103402838</v>
          </cell>
          <cell r="B942" t="str">
            <v>K122438919</v>
          </cell>
          <cell r="C942" t="str">
            <v>多遊</v>
          </cell>
          <cell r="D942" t="str">
            <v>葉靖帆</v>
          </cell>
          <cell r="E942">
            <v>830702</v>
          </cell>
          <cell r="F942" t="str">
            <v>男</v>
          </cell>
          <cell r="G942" t="str">
            <v>一般生</v>
          </cell>
        </row>
        <row r="943">
          <cell r="A943">
            <v>103402839</v>
          </cell>
          <cell r="B943" t="str">
            <v>K122670426</v>
          </cell>
          <cell r="C943" t="str">
            <v>資管</v>
          </cell>
          <cell r="D943" t="str">
            <v>林奕宏</v>
          </cell>
          <cell r="E943">
            <v>841126</v>
          </cell>
          <cell r="F943" t="str">
            <v>男</v>
          </cell>
          <cell r="G943" t="str">
            <v>一般生</v>
          </cell>
        </row>
        <row r="944">
          <cell r="A944">
            <v>103402859</v>
          </cell>
          <cell r="B944" t="str">
            <v>K122640124</v>
          </cell>
          <cell r="C944" t="str">
            <v>應日</v>
          </cell>
          <cell r="D944" t="str">
            <v>林志勳</v>
          </cell>
          <cell r="E944">
            <v>801019</v>
          </cell>
          <cell r="F944" t="str">
            <v>男</v>
          </cell>
          <cell r="G944" t="str">
            <v>一般生</v>
          </cell>
        </row>
        <row r="945">
          <cell r="A945">
            <v>103402931</v>
          </cell>
          <cell r="B945" t="str">
            <v>L125157000</v>
          </cell>
          <cell r="C945" t="str">
            <v>多遊</v>
          </cell>
          <cell r="D945" t="str">
            <v>陳昱珺</v>
          </cell>
          <cell r="E945">
            <v>850226</v>
          </cell>
          <cell r="F945" t="str">
            <v>男</v>
          </cell>
          <cell r="G945" t="str">
            <v>一般生</v>
          </cell>
        </row>
        <row r="946">
          <cell r="A946">
            <v>103402957</v>
          </cell>
          <cell r="B946" t="str">
            <v>K122964656</v>
          </cell>
          <cell r="C946" t="str">
            <v>休管</v>
          </cell>
          <cell r="D946" t="str">
            <v>駱漢陽</v>
          </cell>
          <cell r="E946">
            <v>850605</v>
          </cell>
          <cell r="F946" t="str">
            <v>男</v>
          </cell>
          <cell r="G946" t="str">
            <v>一般生</v>
          </cell>
        </row>
        <row r="947">
          <cell r="A947">
            <v>103402976</v>
          </cell>
          <cell r="B947" t="str">
            <v>K122929264</v>
          </cell>
          <cell r="C947" t="str">
            <v>餐旅</v>
          </cell>
          <cell r="D947" t="str">
            <v>鍾項傑</v>
          </cell>
          <cell r="E947">
            <v>850420</v>
          </cell>
          <cell r="F947" t="str">
            <v>男</v>
          </cell>
          <cell r="G947" t="str">
            <v>一般生</v>
          </cell>
        </row>
        <row r="948">
          <cell r="A948">
            <v>104101003</v>
          </cell>
          <cell r="B948" t="str">
            <v>K220876584</v>
          </cell>
          <cell r="C948" t="str">
            <v>行碩</v>
          </cell>
          <cell r="D948" t="str">
            <v>曾翔玉</v>
          </cell>
          <cell r="E948">
            <v>510518</v>
          </cell>
          <cell r="F948" t="str">
            <v>女</v>
          </cell>
          <cell r="G948" t="str">
            <v>一般生</v>
          </cell>
        </row>
        <row r="949">
          <cell r="A949">
            <v>104101004</v>
          </cell>
          <cell r="B949" t="str">
            <v>B3439499</v>
          </cell>
          <cell r="C949" t="str">
            <v>行碩</v>
          </cell>
          <cell r="D949" t="str">
            <v>阮庭松</v>
          </cell>
          <cell r="E949">
            <v>800315</v>
          </cell>
          <cell r="F949" t="str">
            <v>男</v>
          </cell>
          <cell r="G949" t="str">
            <v>外籍生</v>
          </cell>
        </row>
        <row r="950">
          <cell r="A950">
            <v>104101011</v>
          </cell>
          <cell r="B950" t="str">
            <v>K121457634</v>
          </cell>
          <cell r="C950" t="str">
            <v>行碩</v>
          </cell>
          <cell r="D950" t="str">
            <v>張順相</v>
          </cell>
          <cell r="E950">
            <v>600601</v>
          </cell>
          <cell r="F950" t="str">
            <v>男</v>
          </cell>
          <cell r="G950" t="str">
            <v>一般生</v>
          </cell>
        </row>
        <row r="951">
          <cell r="A951">
            <v>104101015</v>
          </cell>
          <cell r="B951" t="str">
            <v>K222262006</v>
          </cell>
          <cell r="C951" t="str">
            <v>行碩</v>
          </cell>
          <cell r="D951" t="str">
            <v>邱育芳</v>
          </cell>
          <cell r="E951">
            <v>710914</v>
          </cell>
          <cell r="F951" t="str">
            <v>女</v>
          </cell>
          <cell r="G951" t="str">
            <v>一般生</v>
          </cell>
        </row>
        <row r="952">
          <cell r="A952">
            <v>104101017</v>
          </cell>
          <cell r="B952" t="str">
            <v>K122120976</v>
          </cell>
          <cell r="C952" t="str">
            <v>行碩</v>
          </cell>
          <cell r="D952" t="str">
            <v>饒政欣</v>
          </cell>
          <cell r="E952">
            <v>780709</v>
          </cell>
          <cell r="F952" t="str">
            <v>男</v>
          </cell>
          <cell r="G952" t="str">
            <v>一般生</v>
          </cell>
        </row>
        <row r="953">
          <cell r="A953">
            <v>104101018</v>
          </cell>
          <cell r="B953" t="str">
            <v>N120674384</v>
          </cell>
          <cell r="C953" t="str">
            <v>行碩</v>
          </cell>
          <cell r="D953" t="str">
            <v>陳慶麟</v>
          </cell>
          <cell r="E953">
            <v>490705</v>
          </cell>
          <cell r="F953" t="str">
            <v>男</v>
          </cell>
          <cell r="G953" t="str">
            <v>一般生</v>
          </cell>
        </row>
        <row r="954">
          <cell r="A954">
            <v>104101019</v>
          </cell>
          <cell r="B954" t="str">
            <v>K222209769</v>
          </cell>
          <cell r="C954" t="str">
            <v>行碩</v>
          </cell>
          <cell r="D954" t="str">
            <v>傅宜晨</v>
          </cell>
          <cell r="E954">
            <v>760504</v>
          </cell>
          <cell r="F954" t="str">
            <v>女</v>
          </cell>
          <cell r="G954" t="str">
            <v>一般生</v>
          </cell>
        </row>
        <row r="955">
          <cell r="A955">
            <v>104102008</v>
          </cell>
          <cell r="B955" t="str">
            <v>L122070882</v>
          </cell>
          <cell r="C955" t="str">
            <v>休碩</v>
          </cell>
          <cell r="D955" t="str">
            <v>劉星顯</v>
          </cell>
          <cell r="E955">
            <v>631229</v>
          </cell>
          <cell r="F955" t="str">
            <v>男</v>
          </cell>
          <cell r="G955" t="str">
            <v>一般生</v>
          </cell>
        </row>
        <row r="956">
          <cell r="A956">
            <v>104102014</v>
          </cell>
          <cell r="B956" t="str">
            <v>K122639907</v>
          </cell>
          <cell r="C956" t="str">
            <v>休碩</v>
          </cell>
          <cell r="D956" t="str">
            <v>王文言</v>
          </cell>
          <cell r="E956">
            <v>800721</v>
          </cell>
          <cell r="F956" t="str">
            <v>男</v>
          </cell>
          <cell r="G956" t="str">
            <v>一般生</v>
          </cell>
        </row>
        <row r="957">
          <cell r="A957">
            <v>104400002</v>
          </cell>
          <cell r="B957" t="str">
            <v>K122837878</v>
          </cell>
          <cell r="C957" t="str">
            <v>資管</v>
          </cell>
          <cell r="D957" t="str">
            <v>鄭宇傑</v>
          </cell>
          <cell r="E957">
            <v>860520</v>
          </cell>
          <cell r="F957" t="str">
            <v>男</v>
          </cell>
          <cell r="G957" t="str">
            <v>一般生</v>
          </cell>
        </row>
        <row r="958">
          <cell r="A958">
            <v>104400003</v>
          </cell>
          <cell r="B958" t="str">
            <v>K190000801</v>
          </cell>
          <cell r="C958" t="str">
            <v>資管</v>
          </cell>
          <cell r="D958" t="str">
            <v>邱海峰</v>
          </cell>
          <cell r="E958">
            <v>861001</v>
          </cell>
          <cell r="F958" t="str">
            <v>男</v>
          </cell>
          <cell r="G958" t="str">
            <v>一般生</v>
          </cell>
        </row>
        <row r="959">
          <cell r="A959">
            <v>104400004</v>
          </cell>
          <cell r="B959" t="str">
            <v>F129680846</v>
          </cell>
          <cell r="C959" t="str">
            <v>資管</v>
          </cell>
          <cell r="D959" t="str">
            <v>劉鴻彬</v>
          </cell>
          <cell r="E959">
            <v>851108</v>
          </cell>
          <cell r="F959" t="str">
            <v>男</v>
          </cell>
          <cell r="G959" t="str">
            <v>一般生</v>
          </cell>
        </row>
        <row r="960">
          <cell r="A960">
            <v>104400006</v>
          </cell>
          <cell r="B960" t="str">
            <v>L125016291</v>
          </cell>
          <cell r="C960" t="str">
            <v>資管</v>
          </cell>
          <cell r="D960" t="str">
            <v>陳君豪</v>
          </cell>
          <cell r="E960">
            <v>860730</v>
          </cell>
          <cell r="F960" t="str">
            <v>男</v>
          </cell>
          <cell r="G960" t="str">
            <v>一般生</v>
          </cell>
        </row>
        <row r="961">
          <cell r="A961">
            <v>104400008</v>
          </cell>
          <cell r="B961" t="str">
            <v>H124898251</v>
          </cell>
          <cell r="C961" t="str">
            <v>資管</v>
          </cell>
          <cell r="D961" t="str">
            <v>梁鎮</v>
          </cell>
          <cell r="E961">
            <v>860120</v>
          </cell>
          <cell r="F961" t="str">
            <v>男</v>
          </cell>
          <cell r="G961" t="str">
            <v>一般生</v>
          </cell>
        </row>
        <row r="962">
          <cell r="A962">
            <v>104400009</v>
          </cell>
          <cell r="B962" t="str">
            <v>J122853148</v>
          </cell>
          <cell r="C962" t="str">
            <v>資管</v>
          </cell>
          <cell r="D962" t="str">
            <v>邱呈皓</v>
          </cell>
          <cell r="E962">
            <v>851016</v>
          </cell>
          <cell r="F962" t="str">
            <v>男</v>
          </cell>
          <cell r="G962" t="str">
            <v>一般生</v>
          </cell>
        </row>
        <row r="963">
          <cell r="A963">
            <v>104400010</v>
          </cell>
          <cell r="B963" t="str">
            <v>K122383982</v>
          </cell>
          <cell r="C963" t="str">
            <v>資管</v>
          </cell>
          <cell r="D963" t="str">
            <v>高仲廷</v>
          </cell>
          <cell r="E963">
            <v>860727</v>
          </cell>
          <cell r="F963" t="str">
            <v>男</v>
          </cell>
          <cell r="G963" t="str">
            <v>一般生</v>
          </cell>
        </row>
        <row r="964">
          <cell r="A964">
            <v>104400011</v>
          </cell>
          <cell r="B964" t="str">
            <v>K122578098</v>
          </cell>
          <cell r="C964" t="str">
            <v>資管</v>
          </cell>
          <cell r="D964" t="str">
            <v>曾張豫</v>
          </cell>
          <cell r="E964">
            <v>860107</v>
          </cell>
          <cell r="F964" t="str">
            <v>男</v>
          </cell>
          <cell r="G964" t="str">
            <v>一般生</v>
          </cell>
        </row>
        <row r="965">
          <cell r="A965">
            <v>104400012</v>
          </cell>
          <cell r="B965" t="str">
            <v>K122833656</v>
          </cell>
          <cell r="C965" t="str">
            <v>資管</v>
          </cell>
          <cell r="D965" t="str">
            <v>郭昱祈</v>
          </cell>
          <cell r="E965">
            <v>851117</v>
          </cell>
          <cell r="F965" t="str">
            <v>男</v>
          </cell>
          <cell r="G965" t="str">
            <v>一般生</v>
          </cell>
        </row>
        <row r="966">
          <cell r="A966">
            <v>104400013</v>
          </cell>
          <cell r="B966" t="str">
            <v>K122835838</v>
          </cell>
          <cell r="C966" t="str">
            <v>資管</v>
          </cell>
          <cell r="D966" t="str">
            <v>潘昱瑋</v>
          </cell>
          <cell r="E966">
            <v>860405</v>
          </cell>
          <cell r="F966" t="str">
            <v>男</v>
          </cell>
          <cell r="G966" t="str">
            <v>一般生</v>
          </cell>
        </row>
        <row r="967">
          <cell r="A967">
            <v>104400014</v>
          </cell>
          <cell r="B967" t="str">
            <v>K122836022</v>
          </cell>
          <cell r="C967" t="str">
            <v>資管</v>
          </cell>
          <cell r="D967" t="str">
            <v>吳林霆</v>
          </cell>
          <cell r="E967">
            <v>851228</v>
          </cell>
          <cell r="F967" t="str">
            <v>男</v>
          </cell>
          <cell r="G967" t="str">
            <v>一般生</v>
          </cell>
        </row>
        <row r="968">
          <cell r="A968">
            <v>104400015</v>
          </cell>
          <cell r="B968" t="str">
            <v>H125246199</v>
          </cell>
          <cell r="C968" t="str">
            <v>資管</v>
          </cell>
          <cell r="D968" t="str">
            <v>鍾昆修</v>
          </cell>
          <cell r="E968">
            <v>860516</v>
          </cell>
          <cell r="F968" t="str">
            <v>男</v>
          </cell>
          <cell r="G968" t="str">
            <v>一般生</v>
          </cell>
        </row>
        <row r="969">
          <cell r="A969">
            <v>104400016</v>
          </cell>
          <cell r="B969" t="str">
            <v>K222765388</v>
          </cell>
          <cell r="C969" t="str">
            <v>資管</v>
          </cell>
          <cell r="D969" t="str">
            <v>葉宏貞</v>
          </cell>
          <cell r="E969">
            <v>860419</v>
          </cell>
          <cell r="F969" t="str">
            <v>女</v>
          </cell>
          <cell r="G969" t="str">
            <v>一般生</v>
          </cell>
        </row>
        <row r="970">
          <cell r="A970">
            <v>104400018</v>
          </cell>
          <cell r="B970" t="str">
            <v>A127526693</v>
          </cell>
          <cell r="C970" t="str">
            <v>資管</v>
          </cell>
          <cell r="D970" t="str">
            <v>莊宏曜</v>
          </cell>
          <cell r="E970">
            <v>851210</v>
          </cell>
          <cell r="F970" t="str">
            <v>男</v>
          </cell>
          <cell r="G970" t="str">
            <v>一般生</v>
          </cell>
        </row>
        <row r="971">
          <cell r="A971">
            <v>104400019</v>
          </cell>
          <cell r="B971" t="str">
            <v>K122564549</v>
          </cell>
          <cell r="C971" t="str">
            <v>資管</v>
          </cell>
          <cell r="D971" t="str">
            <v>劉皓祥</v>
          </cell>
          <cell r="E971">
            <v>850917</v>
          </cell>
          <cell r="F971" t="str">
            <v>男</v>
          </cell>
          <cell r="G971" t="str">
            <v>一般生</v>
          </cell>
        </row>
        <row r="972">
          <cell r="A972">
            <v>104400020</v>
          </cell>
          <cell r="B972" t="str">
            <v>G122272543</v>
          </cell>
          <cell r="C972" t="str">
            <v>資管</v>
          </cell>
          <cell r="D972" t="str">
            <v>黃得嘉</v>
          </cell>
          <cell r="E972">
            <v>851110</v>
          </cell>
          <cell r="F972" t="str">
            <v>男</v>
          </cell>
          <cell r="G972" t="str">
            <v>一般生</v>
          </cell>
        </row>
        <row r="973">
          <cell r="A973">
            <v>104400021</v>
          </cell>
          <cell r="B973" t="str">
            <v>K222485045</v>
          </cell>
          <cell r="C973" t="str">
            <v>資管</v>
          </cell>
          <cell r="D973" t="str">
            <v>劉孟臻</v>
          </cell>
          <cell r="E973">
            <v>851008</v>
          </cell>
          <cell r="F973" t="str">
            <v>女</v>
          </cell>
          <cell r="G973" t="str">
            <v>一般生</v>
          </cell>
        </row>
        <row r="974">
          <cell r="A974">
            <v>104400022</v>
          </cell>
          <cell r="B974" t="str">
            <v>K122976487</v>
          </cell>
          <cell r="C974" t="str">
            <v>資管</v>
          </cell>
          <cell r="D974" t="str">
            <v>劉俊彥</v>
          </cell>
          <cell r="E974">
            <v>860521</v>
          </cell>
          <cell r="F974" t="str">
            <v>男</v>
          </cell>
          <cell r="G974" t="str">
            <v>一般生</v>
          </cell>
        </row>
        <row r="975">
          <cell r="A975">
            <v>104400023</v>
          </cell>
          <cell r="B975" t="str">
            <v>L125258093</v>
          </cell>
          <cell r="C975" t="str">
            <v>資管</v>
          </cell>
          <cell r="D975" t="str">
            <v>張育維</v>
          </cell>
          <cell r="E975">
            <v>860106</v>
          </cell>
          <cell r="F975" t="str">
            <v>男</v>
          </cell>
          <cell r="G975" t="str">
            <v>一般生</v>
          </cell>
        </row>
        <row r="976">
          <cell r="A976">
            <v>104400029</v>
          </cell>
          <cell r="B976" t="str">
            <v>K123017585</v>
          </cell>
          <cell r="C976" t="str">
            <v>資管</v>
          </cell>
          <cell r="D976" t="str">
            <v>李肇</v>
          </cell>
          <cell r="E976">
            <v>860701</v>
          </cell>
          <cell r="F976" t="str">
            <v>男</v>
          </cell>
          <cell r="G976" t="str">
            <v>一般生</v>
          </cell>
        </row>
        <row r="977">
          <cell r="A977">
            <v>104400032</v>
          </cell>
          <cell r="B977" t="str">
            <v>K122835516</v>
          </cell>
          <cell r="C977" t="str">
            <v>資管</v>
          </cell>
          <cell r="D977" t="str">
            <v>李致達</v>
          </cell>
          <cell r="E977">
            <v>860208</v>
          </cell>
          <cell r="F977" t="str">
            <v>男</v>
          </cell>
          <cell r="G977" t="str">
            <v>一般生</v>
          </cell>
        </row>
        <row r="978">
          <cell r="A978">
            <v>104400033</v>
          </cell>
          <cell r="B978" t="str">
            <v>K222644231</v>
          </cell>
          <cell r="C978" t="str">
            <v>資管</v>
          </cell>
          <cell r="D978" t="str">
            <v>羅筱媛</v>
          </cell>
          <cell r="E978">
            <v>840122</v>
          </cell>
          <cell r="F978" t="str">
            <v>女</v>
          </cell>
          <cell r="G978" t="str">
            <v>一般生</v>
          </cell>
        </row>
        <row r="979">
          <cell r="A979">
            <v>104400035</v>
          </cell>
          <cell r="B979" t="str">
            <v>K122798223</v>
          </cell>
          <cell r="C979" t="str">
            <v>資管</v>
          </cell>
          <cell r="D979" t="str">
            <v>胡育維</v>
          </cell>
          <cell r="E979">
            <v>851110</v>
          </cell>
          <cell r="F979" t="str">
            <v>男</v>
          </cell>
          <cell r="G979" t="str">
            <v>一般生</v>
          </cell>
        </row>
        <row r="980">
          <cell r="A980">
            <v>104400036</v>
          </cell>
          <cell r="B980" t="str">
            <v>K122917460</v>
          </cell>
          <cell r="C980" t="str">
            <v>資管</v>
          </cell>
          <cell r="D980" t="str">
            <v>武辰緯</v>
          </cell>
          <cell r="E980">
            <v>850930</v>
          </cell>
          <cell r="F980" t="str">
            <v>男</v>
          </cell>
          <cell r="G980" t="str">
            <v>一般生</v>
          </cell>
        </row>
        <row r="981">
          <cell r="A981">
            <v>104400037</v>
          </cell>
          <cell r="B981" t="str">
            <v>K122565135</v>
          </cell>
          <cell r="C981" t="str">
            <v>資管</v>
          </cell>
          <cell r="D981" t="str">
            <v>邱義評</v>
          </cell>
          <cell r="E981">
            <v>860510</v>
          </cell>
          <cell r="F981" t="str">
            <v>男</v>
          </cell>
          <cell r="G981" t="str">
            <v>一般生</v>
          </cell>
        </row>
        <row r="982">
          <cell r="A982">
            <v>104400039</v>
          </cell>
          <cell r="B982" t="str">
            <v>K122915091</v>
          </cell>
          <cell r="C982" t="str">
            <v>資管</v>
          </cell>
          <cell r="D982" t="str">
            <v>邱子齊</v>
          </cell>
          <cell r="E982">
            <v>860610</v>
          </cell>
          <cell r="F982" t="str">
            <v>男</v>
          </cell>
          <cell r="G982" t="str">
            <v>一般生</v>
          </cell>
        </row>
        <row r="983">
          <cell r="A983">
            <v>104400101</v>
          </cell>
          <cell r="B983" t="str">
            <v>Q123700927</v>
          </cell>
          <cell r="C983" t="str">
            <v>資管</v>
          </cell>
          <cell r="D983" t="str">
            <v>涂唯哲</v>
          </cell>
          <cell r="E983">
            <v>860205</v>
          </cell>
          <cell r="F983" t="str">
            <v>男</v>
          </cell>
          <cell r="G983" t="str">
            <v>一般生</v>
          </cell>
        </row>
        <row r="984">
          <cell r="A984">
            <v>104400104</v>
          </cell>
          <cell r="B984" t="str">
            <v>J122825153</v>
          </cell>
          <cell r="C984" t="str">
            <v>資管</v>
          </cell>
          <cell r="D984" t="str">
            <v>邱昱銘</v>
          </cell>
          <cell r="E984">
            <v>860228</v>
          </cell>
          <cell r="F984" t="str">
            <v>男</v>
          </cell>
          <cell r="G984" t="str">
            <v>一般生</v>
          </cell>
        </row>
        <row r="985">
          <cell r="A985">
            <v>104400106</v>
          </cell>
          <cell r="B985" t="str">
            <v>K122874237</v>
          </cell>
          <cell r="C985" t="str">
            <v>資管</v>
          </cell>
          <cell r="D985" t="str">
            <v>饒坤泰</v>
          </cell>
          <cell r="E985">
            <v>860212</v>
          </cell>
          <cell r="F985" t="str">
            <v>男</v>
          </cell>
          <cell r="G985" t="str">
            <v>一般生</v>
          </cell>
        </row>
        <row r="986">
          <cell r="A986">
            <v>104400107</v>
          </cell>
          <cell r="B986" t="str">
            <v>K122916472</v>
          </cell>
          <cell r="C986" t="str">
            <v>資管</v>
          </cell>
          <cell r="D986" t="str">
            <v>溫翊捷</v>
          </cell>
          <cell r="E986">
            <v>851114</v>
          </cell>
          <cell r="F986" t="str">
            <v>男</v>
          </cell>
          <cell r="G986" t="str">
            <v>一般生</v>
          </cell>
        </row>
        <row r="987">
          <cell r="A987">
            <v>104400108</v>
          </cell>
          <cell r="B987" t="str">
            <v>K122976405</v>
          </cell>
          <cell r="C987" t="str">
            <v>資管</v>
          </cell>
          <cell r="D987" t="str">
            <v>葉家瑋</v>
          </cell>
          <cell r="E987">
            <v>860418</v>
          </cell>
          <cell r="F987" t="str">
            <v>男</v>
          </cell>
          <cell r="G987" t="str">
            <v>一般生</v>
          </cell>
        </row>
        <row r="988">
          <cell r="A988">
            <v>104400110</v>
          </cell>
          <cell r="B988" t="str">
            <v>K222849601</v>
          </cell>
          <cell r="C988" t="str">
            <v>資管</v>
          </cell>
          <cell r="D988" t="str">
            <v>林怡先</v>
          </cell>
          <cell r="E988">
            <v>860516</v>
          </cell>
          <cell r="F988" t="str">
            <v>女</v>
          </cell>
          <cell r="G988" t="str">
            <v>一般生</v>
          </cell>
        </row>
        <row r="989">
          <cell r="A989">
            <v>104400112</v>
          </cell>
          <cell r="B989" t="str">
            <v>L125039703</v>
          </cell>
          <cell r="C989" t="str">
            <v>資管</v>
          </cell>
          <cell r="D989" t="str">
            <v>盧一勳</v>
          </cell>
          <cell r="E989">
            <v>860217</v>
          </cell>
          <cell r="F989" t="str">
            <v>男</v>
          </cell>
          <cell r="G989" t="str">
            <v>一般生</v>
          </cell>
        </row>
        <row r="990">
          <cell r="A990">
            <v>104400114</v>
          </cell>
          <cell r="B990" t="str">
            <v>Q124201174</v>
          </cell>
          <cell r="C990" t="str">
            <v>資管</v>
          </cell>
          <cell r="D990" t="str">
            <v>張博崴</v>
          </cell>
          <cell r="E990">
            <v>860806</v>
          </cell>
          <cell r="F990" t="str">
            <v>男</v>
          </cell>
          <cell r="G990" t="str">
            <v>一般生</v>
          </cell>
        </row>
        <row r="991">
          <cell r="A991">
            <v>104400115</v>
          </cell>
          <cell r="B991" t="str">
            <v>L124037438</v>
          </cell>
          <cell r="C991" t="str">
            <v>資管</v>
          </cell>
          <cell r="D991" t="str">
            <v>管士勳</v>
          </cell>
          <cell r="E991">
            <v>860701</v>
          </cell>
          <cell r="F991" t="str">
            <v>男</v>
          </cell>
          <cell r="G991" t="str">
            <v>一般生</v>
          </cell>
        </row>
        <row r="992">
          <cell r="A992">
            <v>104400116</v>
          </cell>
          <cell r="B992" t="str">
            <v>K122621834</v>
          </cell>
          <cell r="C992" t="str">
            <v>資管</v>
          </cell>
          <cell r="D992" t="str">
            <v>方翔禾</v>
          </cell>
          <cell r="E992">
            <v>850420</v>
          </cell>
          <cell r="F992" t="str">
            <v>男</v>
          </cell>
          <cell r="G992" t="str">
            <v>一般生</v>
          </cell>
        </row>
        <row r="993">
          <cell r="A993">
            <v>104400117</v>
          </cell>
          <cell r="B993" t="str">
            <v>K122564825</v>
          </cell>
          <cell r="C993" t="str">
            <v>資管</v>
          </cell>
          <cell r="D993" t="str">
            <v>彭顯智</v>
          </cell>
          <cell r="E993">
            <v>851102</v>
          </cell>
          <cell r="F993" t="str">
            <v>男</v>
          </cell>
          <cell r="G993" t="str">
            <v>一般生</v>
          </cell>
        </row>
        <row r="994">
          <cell r="A994">
            <v>104400119</v>
          </cell>
          <cell r="B994" t="str">
            <v>K122993602</v>
          </cell>
          <cell r="C994" t="str">
            <v>資管</v>
          </cell>
          <cell r="D994" t="str">
            <v>鍾子暄</v>
          </cell>
          <cell r="E994">
            <v>860708</v>
          </cell>
          <cell r="F994" t="str">
            <v>男</v>
          </cell>
          <cell r="G994" t="str">
            <v>一般生</v>
          </cell>
        </row>
        <row r="995">
          <cell r="A995">
            <v>104400120</v>
          </cell>
          <cell r="B995" t="str">
            <v>K122916669</v>
          </cell>
          <cell r="C995" t="str">
            <v>資管</v>
          </cell>
          <cell r="D995" t="str">
            <v>葉長紘</v>
          </cell>
          <cell r="E995">
            <v>850908</v>
          </cell>
          <cell r="F995" t="str">
            <v>男</v>
          </cell>
          <cell r="G995" t="str">
            <v>一般生</v>
          </cell>
        </row>
        <row r="996">
          <cell r="A996">
            <v>104400122</v>
          </cell>
          <cell r="B996" t="str">
            <v>L125174047</v>
          </cell>
          <cell r="C996" t="str">
            <v>資管</v>
          </cell>
          <cell r="D996" t="str">
            <v>蘇子捷</v>
          </cell>
          <cell r="E996">
            <v>860802</v>
          </cell>
          <cell r="F996" t="str">
            <v>男</v>
          </cell>
          <cell r="G996" t="str">
            <v>一般生</v>
          </cell>
        </row>
        <row r="997">
          <cell r="A997">
            <v>104400124</v>
          </cell>
          <cell r="B997" t="str">
            <v>K222571751</v>
          </cell>
          <cell r="C997" t="str">
            <v>資管</v>
          </cell>
          <cell r="D997" t="str">
            <v>林佳慧</v>
          </cell>
          <cell r="E997">
            <v>860801</v>
          </cell>
          <cell r="F997" t="str">
            <v>女</v>
          </cell>
          <cell r="G997" t="str">
            <v>一般生</v>
          </cell>
        </row>
        <row r="998">
          <cell r="A998">
            <v>104400126</v>
          </cell>
          <cell r="B998" t="str">
            <v>K122912894</v>
          </cell>
          <cell r="C998" t="str">
            <v>資管</v>
          </cell>
          <cell r="D998" t="str">
            <v>林念玄</v>
          </cell>
          <cell r="E998">
            <v>851102</v>
          </cell>
          <cell r="F998" t="str">
            <v>男</v>
          </cell>
          <cell r="G998" t="str">
            <v>一般生</v>
          </cell>
        </row>
        <row r="999">
          <cell r="A999">
            <v>104400127</v>
          </cell>
          <cell r="B999" t="str">
            <v>K222718110</v>
          </cell>
          <cell r="C999" t="str">
            <v>資管</v>
          </cell>
          <cell r="D999" t="str">
            <v>邱怡璇</v>
          </cell>
          <cell r="E999">
            <v>860418</v>
          </cell>
          <cell r="F999" t="str">
            <v>女</v>
          </cell>
          <cell r="G999" t="str">
            <v>一般生</v>
          </cell>
        </row>
        <row r="1000">
          <cell r="A1000">
            <v>104400131</v>
          </cell>
          <cell r="B1000" t="str">
            <v>K122878137</v>
          </cell>
          <cell r="C1000" t="str">
            <v>資管</v>
          </cell>
          <cell r="D1000" t="str">
            <v>黃宣潁</v>
          </cell>
          <cell r="E1000">
            <v>850601</v>
          </cell>
          <cell r="F1000" t="str">
            <v>男</v>
          </cell>
          <cell r="G1000" t="str">
            <v>一般生</v>
          </cell>
        </row>
        <row r="1001">
          <cell r="A1001">
            <v>104400132</v>
          </cell>
          <cell r="B1001" t="str">
            <v>K122874488</v>
          </cell>
          <cell r="C1001" t="str">
            <v>資管</v>
          </cell>
          <cell r="D1001" t="str">
            <v>彭煜諴</v>
          </cell>
          <cell r="E1001">
            <v>850515</v>
          </cell>
          <cell r="F1001" t="str">
            <v>男</v>
          </cell>
          <cell r="G1001" t="str">
            <v>一般生</v>
          </cell>
        </row>
        <row r="1002">
          <cell r="A1002">
            <v>104400134</v>
          </cell>
          <cell r="B1002" t="str">
            <v>V121539845</v>
          </cell>
          <cell r="C1002" t="str">
            <v>資管</v>
          </cell>
          <cell r="D1002" t="str">
            <v>林俊穎</v>
          </cell>
          <cell r="E1002">
            <v>860524</v>
          </cell>
          <cell r="F1002" t="str">
            <v>男</v>
          </cell>
          <cell r="G1002" t="str">
            <v>一般生</v>
          </cell>
        </row>
        <row r="1003">
          <cell r="A1003">
            <v>104400135</v>
          </cell>
          <cell r="B1003" t="str">
            <v>K122874979</v>
          </cell>
          <cell r="C1003" t="str">
            <v>資管</v>
          </cell>
          <cell r="D1003" t="str">
            <v>林宏謀</v>
          </cell>
          <cell r="E1003">
            <v>850920</v>
          </cell>
          <cell r="F1003" t="str">
            <v>男</v>
          </cell>
          <cell r="G1003" t="str">
            <v>一般生</v>
          </cell>
        </row>
        <row r="1004">
          <cell r="A1004">
            <v>104400202</v>
          </cell>
          <cell r="B1004" t="str">
            <v>L124506509</v>
          </cell>
          <cell r="C1004" t="str">
            <v>行銷</v>
          </cell>
          <cell r="D1004" t="str">
            <v>林璟耀</v>
          </cell>
          <cell r="E1004">
            <v>850929</v>
          </cell>
          <cell r="F1004" t="str">
            <v>男</v>
          </cell>
          <cell r="G1004" t="str">
            <v>一般生</v>
          </cell>
        </row>
        <row r="1005">
          <cell r="A1005">
            <v>104400206</v>
          </cell>
          <cell r="B1005" t="str">
            <v>K222761568</v>
          </cell>
          <cell r="C1005" t="str">
            <v>行銷</v>
          </cell>
          <cell r="D1005" t="str">
            <v>蔡堉玲</v>
          </cell>
          <cell r="E1005">
            <v>851129</v>
          </cell>
          <cell r="F1005" t="str">
            <v>女</v>
          </cell>
          <cell r="G1005" t="str">
            <v>一般生</v>
          </cell>
        </row>
        <row r="1006">
          <cell r="A1006">
            <v>104400207</v>
          </cell>
          <cell r="B1006" t="str">
            <v>F129723257</v>
          </cell>
          <cell r="C1006" t="str">
            <v>行銷</v>
          </cell>
          <cell r="D1006" t="str">
            <v>陳建宇</v>
          </cell>
          <cell r="E1006">
            <v>860406</v>
          </cell>
          <cell r="F1006" t="str">
            <v>男</v>
          </cell>
          <cell r="G1006" t="str">
            <v>一般生</v>
          </cell>
        </row>
        <row r="1007">
          <cell r="A1007">
            <v>104400208</v>
          </cell>
          <cell r="B1007" t="str">
            <v>H224116621</v>
          </cell>
          <cell r="C1007" t="str">
            <v>行銷</v>
          </cell>
          <cell r="D1007" t="str">
            <v>李宜臻</v>
          </cell>
          <cell r="E1007">
            <v>860304</v>
          </cell>
          <cell r="F1007" t="str">
            <v>女</v>
          </cell>
          <cell r="G1007" t="str">
            <v>一般生</v>
          </cell>
        </row>
        <row r="1008">
          <cell r="A1008">
            <v>104400211</v>
          </cell>
          <cell r="B1008" t="str">
            <v>H125187775</v>
          </cell>
          <cell r="C1008" t="str">
            <v>行銷</v>
          </cell>
          <cell r="D1008" t="str">
            <v>宋皓誠</v>
          </cell>
          <cell r="E1008">
            <v>860211</v>
          </cell>
          <cell r="F1008" t="str">
            <v>男</v>
          </cell>
          <cell r="G1008" t="str">
            <v>一般生</v>
          </cell>
        </row>
        <row r="1009">
          <cell r="A1009">
            <v>104400212</v>
          </cell>
          <cell r="B1009" t="str">
            <v>H224897336</v>
          </cell>
          <cell r="C1009" t="str">
            <v>行銷</v>
          </cell>
          <cell r="D1009" t="str">
            <v>劉芝安</v>
          </cell>
          <cell r="E1009">
            <v>860407</v>
          </cell>
          <cell r="F1009" t="str">
            <v>女</v>
          </cell>
          <cell r="G1009" t="str">
            <v>一般生</v>
          </cell>
        </row>
        <row r="1010">
          <cell r="A1010">
            <v>104400213</v>
          </cell>
          <cell r="B1010" t="str">
            <v>F129691830</v>
          </cell>
          <cell r="C1010" t="str">
            <v>行銷</v>
          </cell>
          <cell r="D1010" t="str">
            <v>蔡誌軒</v>
          </cell>
          <cell r="E1010">
            <v>860226</v>
          </cell>
          <cell r="F1010" t="str">
            <v>男</v>
          </cell>
          <cell r="G1010" t="str">
            <v>一般生</v>
          </cell>
        </row>
        <row r="1011">
          <cell r="A1011">
            <v>104400214</v>
          </cell>
          <cell r="B1011" t="str">
            <v>B222680051</v>
          </cell>
          <cell r="C1011" t="str">
            <v>行銷</v>
          </cell>
          <cell r="D1011" t="str">
            <v>羅雅薺</v>
          </cell>
          <cell r="E1011">
            <v>860826</v>
          </cell>
          <cell r="F1011" t="str">
            <v>女</v>
          </cell>
          <cell r="G1011" t="str">
            <v>一般生</v>
          </cell>
        </row>
        <row r="1012">
          <cell r="A1012">
            <v>104400215</v>
          </cell>
          <cell r="B1012" t="str">
            <v>K222883238</v>
          </cell>
          <cell r="C1012" t="str">
            <v>行銷</v>
          </cell>
          <cell r="D1012" t="str">
            <v>鄧荷蓉</v>
          </cell>
          <cell r="E1012">
            <v>860628</v>
          </cell>
          <cell r="F1012" t="str">
            <v>女</v>
          </cell>
          <cell r="G1012" t="str">
            <v>一般生</v>
          </cell>
        </row>
        <row r="1013">
          <cell r="A1013">
            <v>104400216</v>
          </cell>
          <cell r="B1013" t="str">
            <v>H124273683</v>
          </cell>
          <cell r="C1013" t="str">
            <v>行銷</v>
          </cell>
          <cell r="D1013" t="str">
            <v>邱品諺</v>
          </cell>
          <cell r="E1013">
            <v>850519</v>
          </cell>
          <cell r="F1013" t="str">
            <v>男</v>
          </cell>
          <cell r="G1013" t="str">
            <v>一般生</v>
          </cell>
        </row>
        <row r="1014">
          <cell r="A1014">
            <v>104400217</v>
          </cell>
          <cell r="B1014" t="str">
            <v>K222858799</v>
          </cell>
          <cell r="C1014" t="str">
            <v>行銷</v>
          </cell>
          <cell r="D1014" t="str">
            <v>林伊庭</v>
          </cell>
          <cell r="E1014">
            <v>851120</v>
          </cell>
          <cell r="F1014" t="str">
            <v>女</v>
          </cell>
          <cell r="G1014" t="str">
            <v>一般生</v>
          </cell>
        </row>
        <row r="1015">
          <cell r="A1015">
            <v>104400218</v>
          </cell>
          <cell r="B1015" t="str">
            <v>K122653710</v>
          </cell>
          <cell r="C1015" t="str">
            <v>行銷</v>
          </cell>
          <cell r="D1015" t="str">
            <v>涂唯城</v>
          </cell>
          <cell r="E1015">
            <v>851210</v>
          </cell>
          <cell r="F1015" t="str">
            <v>男</v>
          </cell>
          <cell r="G1015" t="str">
            <v>一般生</v>
          </cell>
        </row>
        <row r="1016">
          <cell r="A1016">
            <v>104400219</v>
          </cell>
          <cell r="B1016" t="str">
            <v>K222683916</v>
          </cell>
          <cell r="C1016" t="str">
            <v>行銷</v>
          </cell>
          <cell r="D1016" t="str">
            <v>黃思渝</v>
          </cell>
          <cell r="E1016">
            <v>860115</v>
          </cell>
          <cell r="F1016" t="str">
            <v>女</v>
          </cell>
          <cell r="G1016" t="str">
            <v>一般生</v>
          </cell>
        </row>
        <row r="1017">
          <cell r="A1017">
            <v>104400221</v>
          </cell>
          <cell r="B1017" t="str">
            <v>K222846413</v>
          </cell>
          <cell r="C1017" t="str">
            <v>行銷</v>
          </cell>
          <cell r="D1017" t="str">
            <v>邱憶雯</v>
          </cell>
          <cell r="E1017">
            <v>860825</v>
          </cell>
          <cell r="F1017" t="str">
            <v>女</v>
          </cell>
          <cell r="G1017" t="str">
            <v>一般生</v>
          </cell>
        </row>
        <row r="1018">
          <cell r="A1018">
            <v>104400222</v>
          </cell>
          <cell r="B1018" t="str">
            <v>P224077688</v>
          </cell>
          <cell r="C1018" t="str">
            <v>行銷</v>
          </cell>
          <cell r="D1018" t="str">
            <v>廖襄琳</v>
          </cell>
          <cell r="E1018">
            <v>851017</v>
          </cell>
          <cell r="F1018" t="str">
            <v>女</v>
          </cell>
          <cell r="G1018" t="str">
            <v>一般生</v>
          </cell>
        </row>
        <row r="1019">
          <cell r="A1019">
            <v>104400225</v>
          </cell>
          <cell r="B1019" t="str">
            <v>F129017914</v>
          </cell>
          <cell r="C1019" t="str">
            <v>行銷</v>
          </cell>
          <cell r="D1019" t="str">
            <v>宋子民</v>
          </cell>
          <cell r="E1019">
            <v>840407</v>
          </cell>
          <cell r="F1019" t="str">
            <v>男</v>
          </cell>
          <cell r="G1019" t="str">
            <v>一般生</v>
          </cell>
        </row>
        <row r="1020">
          <cell r="A1020">
            <v>104400227</v>
          </cell>
          <cell r="B1020" t="str">
            <v>K222563893</v>
          </cell>
          <cell r="C1020" t="str">
            <v>行銷</v>
          </cell>
          <cell r="D1020" t="str">
            <v>翁小葶</v>
          </cell>
          <cell r="E1020">
            <v>851202</v>
          </cell>
          <cell r="F1020" t="str">
            <v>女</v>
          </cell>
          <cell r="G1020" t="str">
            <v>一般生</v>
          </cell>
        </row>
        <row r="1021">
          <cell r="A1021">
            <v>104400230</v>
          </cell>
          <cell r="B1021" t="str">
            <v>K122273007</v>
          </cell>
          <cell r="C1021" t="str">
            <v>行銷</v>
          </cell>
          <cell r="D1021" t="str">
            <v>傅家均</v>
          </cell>
          <cell r="E1021">
            <v>810509</v>
          </cell>
          <cell r="F1021" t="str">
            <v>男</v>
          </cell>
          <cell r="G1021" t="str">
            <v>一般生</v>
          </cell>
        </row>
        <row r="1022">
          <cell r="A1022">
            <v>104400232</v>
          </cell>
          <cell r="B1022" t="str">
            <v>N125571217</v>
          </cell>
          <cell r="C1022" t="str">
            <v>行銷</v>
          </cell>
          <cell r="D1022" t="str">
            <v>謝家銘</v>
          </cell>
          <cell r="E1022">
            <v>840226</v>
          </cell>
          <cell r="F1022" t="str">
            <v>男</v>
          </cell>
          <cell r="G1022" t="str">
            <v>一般生</v>
          </cell>
        </row>
        <row r="1023">
          <cell r="A1023">
            <v>104400306</v>
          </cell>
          <cell r="B1023" t="str">
            <v>N124824193</v>
          </cell>
          <cell r="C1023" t="str">
            <v>行銷</v>
          </cell>
          <cell r="D1023" t="str">
            <v>吳志春</v>
          </cell>
          <cell r="E1023">
            <v>830530</v>
          </cell>
          <cell r="F1023" t="str">
            <v>男</v>
          </cell>
          <cell r="G1023" t="str">
            <v>一般生</v>
          </cell>
        </row>
        <row r="1024">
          <cell r="A1024">
            <v>104400307</v>
          </cell>
          <cell r="B1024" t="str">
            <v>K222859456</v>
          </cell>
          <cell r="C1024" t="str">
            <v>行銷</v>
          </cell>
          <cell r="D1024" t="str">
            <v>楊晴筑</v>
          </cell>
          <cell r="E1024">
            <v>860318</v>
          </cell>
          <cell r="F1024" t="str">
            <v>女</v>
          </cell>
          <cell r="G1024" t="str">
            <v>一般生</v>
          </cell>
        </row>
        <row r="1025">
          <cell r="A1025">
            <v>104400308</v>
          </cell>
          <cell r="B1025" t="str">
            <v>K223238291</v>
          </cell>
          <cell r="C1025" t="str">
            <v>行銷</v>
          </cell>
          <cell r="D1025" t="str">
            <v>賴翾</v>
          </cell>
          <cell r="E1025">
            <v>850811</v>
          </cell>
          <cell r="F1025" t="str">
            <v>女</v>
          </cell>
          <cell r="G1025" t="str">
            <v>一般生</v>
          </cell>
        </row>
        <row r="1026">
          <cell r="A1026">
            <v>104400309</v>
          </cell>
          <cell r="B1026" t="str">
            <v>F130066423</v>
          </cell>
          <cell r="C1026" t="str">
            <v>行銷</v>
          </cell>
          <cell r="D1026" t="str">
            <v>林天同</v>
          </cell>
          <cell r="E1026">
            <v>860408</v>
          </cell>
          <cell r="F1026" t="str">
            <v>男</v>
          </cell>
          <cell r="G1026" t="str">
            <v>一般生</v>
          </cell>
        </row>
        <row r="1027">
          <cell r="A1027">
            <v>104400311</v>
          </cell>
          <cell r="B1027" t="str">
            <v>F229506534</v>
          </cell>
          <cell r="C1027" t="str">
            <v>行銷</v>
          </cell>
          <cell r="D1027" t="str">
            <v>呂怡君</v>
          </cell>
          <cell r="E1027">
            <v>860621</v>
          </cell>
          <cell r="F1027" t="str">
            <v>女</v>
          </cell>
          <cell r="G1027" t="str">
            <v>原住民</v>
          </cell>
        </row>
        <row r="1028">
          <cell r="A1028">
            <v>104400312</v>
          </cell>
          <cell r="B1028" t="str">
            <v>K222566474</v>
          </cell>
          <cell r="C1028" t="str">
            <v>行銷</v>
          </cell>
          <cell r="D1028" t="str">
            <v>謝巧萍</v>
          </cell>
          <cell r="E1028">
            <v>860225</v>
          </cell>
          <cell r="F1028" t="str">
            <v>女</v>
          </cell>
          <cell r="G1028" t="str">
            <v>一般生</v>
          </cell>
        </row>
        <row r="1029">
          <cell r="A1029">
            <v>104400313</v>
          </cell>
          <cell r="B1029" t="str">
            <v>A126860392</v>
          </cell>
          <cell r="C1029" t="str">
            <v>行銷</v>
          </cell>
          <cell r="D1029" t="str">
            <v>徐境浩</v>
          </cell>
          <cell r="E1029">
            <v>860317</v>
          </cell>
          <cell r="F1029" t="str">
            <v>男</v>
          </cell>
          <cell r="G1029" t="str">
            <v>一般生</v>
          </cell>
        </row>
        <row r="1030">
          <cell r="A1030">
            <v>104400315</v>
          </cell>
          <cell r="B1030" t="str">
            <v>K222762038</v>
          </cell>
          <cell r="C1030" t="str">
            <v>行銷</v>
          </cell>
          <cell r="D1030" t="str">
            <v>鄭竹君</v>
          </cell>
          <cell r="E1030">
            <v>851117</v>
          </cell>
          <cell r="F1030" t="str">
            <v>女</v>
          </cell>
          <cell r="G1030" t="str">
            <v>一般生</v>
          </cell>
        </row>
        <row r="1031">
          <cell r="A1031">
            <v>104400318</v>
          </cell>
          <cell r="B1031" t="str">
            <v>K122738870</v>
          </cell>
          <cell r="C1031" t="str">
            <v>行銷</v>
          </cell>
          <cell r="D1031" t="str">
            <v>徐靖宏</v>
          </cell>
          <cell r="E1031">
            <v>831225</v>
          </cell>
          <cell r="F1031" t="str">
            <v>男</v>
          </cell>
          <cell r="G1031" t="str">
            <v>一般生</v>
          </cell>
        </row>
        <row r="1032">
          <cell r="A1032">
            <v>104400326</v>
          </cell>
          <cell r="B1032" t="str">
            <v>K222883925</v>
          </cell>
          <cell r="C1032" t="str">
            <v>行銷</v>
          </cell>
          <cell r="D1032" t="str">
            <v>徐小涵</v>
          </cell>
          <cell r="E1032">
            <v>860506</v>
          </cell>
          <cell r="F1032" t="str">
            <v>女</v>
          </cell>
          <cell r="G1032" t="str">
            <v>一般生</v>
          </cell>
        </row>
        <row r="1033">
          <cell r="A1033">
            <v>104400327</v>
          </cell>
          <cell r="B1033" t="str">
            <v>K222883729</v>
          </cell>
          <cell r="C1033" t="str">
            <v>行銷</v>
          </cell>
          <cell r="D1033" t="str">
            <v>黃詩婷</v>
          </cell>
          <cell r="E1033">
            <v>860210</v>
          </cell>
          <cell r="F1033" t="str">
            <v>女</v>
          </cell>
          <cell r="G1033" t="str">
            <v>一般生</v>
          </cell>
        </row>
        <row r="1034">
          <cell r="A1034">
            <v>104400329</v>
          </cell>
          <cell r="B1034" t="str">
            <v>J122871495</v>
          </cell>
          <cell r="C1034" t="str">
            <v>行銷</v>
          </cell>
          <cell r="D1034" t="str">
            <v>賴泓璋</v>
          </cell>
          <cell r="E1034">
            <v>850205</v>
          </cell>
          <cell r="F1034" t="str">
            <v>男</v>
          </cell>
          <cell r="G1034" t="str">
            <v>一般生</v>
          </cell>
        </row>
        <row r="1035">
          <cell r="A1035">
            <v>104400332</v>
          </cell>
          <cell r="B1035" t="str">
            <v>K122727591</v>
          </cell>
          <cell r="C1035" t="str">
            <v>行銷</v>
          </cell>
          <cell r="D1035" t="str">
            <v>彭凱祥</v>
          </cell>
          <cell r="E1035">
            <v>830502</v>
          </cell>
          <cell r="F1035" t="str">
            <v>男</v>
          </cell>
          <cell r="G1035" t="str">
            <v>一般生</v>
          </cell>
        </row>
        <row r="1036">
          <cell r="A1036">
            <v>104400411</v>
          </cell>
          <cell r="B1036" t="str">
            <v>H224811158</v>
          </cell>
          <cell r="C1036" t="str">
            <v>應英</v>
          </cell>
          <cell r="D1036" t="str">
            <v>徐翊琳</v>
          </cell>
          <cell r="E1036">
            <v>850925</v>
          </cell>
          <cell r="F1036" t="str">
            <v>女</v>
          </cell>
          <cell r="G1036" t="str">
            <v>一般生</v>
          </cell>
        </row>
        <row r="1037">
          <cell r="A1037">
            <v>104400412</v>
          </cell>
          <cell r="B1037" t="str">
            <v>K222849129</v>
          </cell>
          <cell r="C1037" t="str">
            <v>應英</v>
          </cell>
          <cell r="D1037" t="str">
            <v>陳佳伶</v>
          </cell>
          <cell r="E1037">
            <v>851102</v>
          </cell>
          <cell r="F1037" t="str">
            <v>女</v>
          </cell>
          <cell r="G1037" t="str">
            <v>一般生</v>
          </cell>
        </row>
        <row r="1038">
          <cell r="A1038">
            <v>104400413</v>
          </cell>
          <cell r="B1038" t="str">
            <v>L225091643</v>
          </cell>
          <cell r="C1038" t="str">
            <v>應英</v>
          </cell>
          <cell r="D1038" t="str">
            <v>劉育萱</v>
          </cell>
          <cell r="E1038">
            <v>850909</v>
          </cell>
          <cell r="F1038" t="str">
            <v>女</v>
          </cell>
          <cell r="G1038" t="str">
            <v>一般生</v>
          </cell>
        </row>
        <row r="1039">
          <cell r="A1039">
            <v>104400414</v>
          </cell>
          <cell r="B1039" t="str">
            <v>H225064108</v>
          </cell>
          <cell r="C1039" t="str">
            <v>應英</v>
          </cell>
          <cell r="D1039" t="str">
            <v>李明蓉</v>
          </cell>
          <cell r="E1039">
            <v>860319</v>
          </cell>
          <cell r="F1039" t="str">
            <v>女</v>
          </cell>
          <cell r="G1039" t="str">
            <v>一般生</v>
          </cell>
        </row>
        <row r="1040">
          <cell r="A1040">
            <v>104400415</v>
          </cell>
          <cell r="B1040" t="str">
            <v>K122383213</v>
          </cell>
          <cell r="C1040" t="str">
            <v>應英</v>
          </cell>
          <cell r="D1040" t="str">
            <v>黃梓恩</v>
          </cell>
          <cell r="E1040">
            <v>851216</v>
          </cell>
          <cell r="F1040" t="str">
            <v>男</v>
          </cell>
          <cell r="G1040" t="str">
            <v>一般生</v>
          </cell>
        </row>
        <row r="1041">
          <cell r="A1041">
            <v>104400417</v>
          </cell>
          <cell r="B1041" t="str">
            <v>H124979546</v>
          </cell>
          <cell r="C1041" t="str">
            <v>應英</v>
          </cell>
          <cell r="D1041" t="str">
            <v>莊源滄</v>
          </cell>
          <cell r="E1041">
            <v>860628</v>
          </cell>
          <cell r="F1041" t="str">
            <v>男</v>
          </cell>
          <cell r="G1041" t="str">
            <v>一般生</v>
          </cell>
        </row>
        <row r="1042">
          <cell r="A1042">
            <v>104400419</v>
          </cell>
          <cell r="B1042" t="str">
            <v>K222762207</v>
          </cell>
          <cell r="C1042" t="str">
            <v>應英</v>
          </cell>
          <cell r="D1042" t="str">
            <v>林萱軒</v>
          </cell>
          <cell r="E1042">
            <v>851230</v>
          </cell>
          <cell r="F1042" t="str">
            <v>女</v>
          </cell>
          <cell r="G1042" t="str">
            <v>一般生</v>
          </cell>
        </row>
        <row r="1043">
          <cell r="A1043">
            <v>104400420</v>
          </cell>
          <cell r="B1043" t="str">
            <v>K222485876</v>
          </cell>
          <cell r="C1043" t="str">
            <v>應英</v>
          </cell>
          <cell r="D1043" t="str">
            <v>湯可帆</v>
          </cell>
          <cell r="E1043">
            <v>850913</v>
          </cell>
          <cell r="F1043" t="str">
            <v>女</v>
          </cell>
          <cell r="G1043" t="str">
            <v>一般生</v>
          </cell>
        </row>
        <row r="1044">
          <cell r="A1044">
            <v>104400424</v>
          </cell>
          <cell r="B1044" t="str">
            <v>K122743291</v>
          </cell>
          <cell r="C1044" t="str">
            <v>應英</v>
          </cell>
          <cell r="D1044" t="str">
            <v>張元甲</v>
          </cell>
          <cell r="E1044">
            <v>851207</v>
          </cell>
          <cell r="F1044" t="str">
            <v>男</v>
          </cell>
          <cell r="G1044" t="str">
            <v>一般生</v>
          </cell>
        </row>
        <row r="1045">
          <cell r="A1045">
            <v>104400425</v>
          </cell>
          <cell r="B1045" t="str">
            <v>K222333457</v>
          </cell>
          <cell r="C1045" t="str">
            <v>應英</v>
          </cell>
          <cell r="D1045" t="str">
            <v>盧彥慈</v>
          </cell>
          <cell r="E1045">
            <v>860319</v>
          </cell>
          <cell r="F1045" t="str">
            <v>女</v>
          </cell>
          <cell r="G1045" t="str">
            <v>一般生</v>
          </cell>
        </row>
        <row r="1046">
          <cell r="A1046">
            <v>104400426</v>
          </cell>
          <cell r="B1046" t="str">
            <v>F229584994</v>
          </cell>
          <cell r="C1046" t="str">
            <v>應英</v>
          </cell>
          <cell r="D1046" t="str">
            <v>莊佳蓉</v>
          </cell>
          <cell r="E1046">
            <v>860822</v>
          </cell>
          <cell r="F1046" t="str">
            <v>女</v>
          </cell>
          <cell r="G1046" t="str">
            <v>一般生</v>
          </cell>
        </row>
        <row r="1047">
          <cell r="A1047">
            <v>104400430</v>
          </cell>
          <cell r="B1047" t="str">
            <v>C121528999</v>
          </cell>
          <cell r="C1047" t="str">
            <v>應英</v>
          </cell>
          <cell r="D1047" t="str">
            <v>林耿鋐</v>
          </cell>
          <cell r="E1047">
            <v>830408</v>
          </cell>
          <cell r="F1047" t="str">
            <v>男</v>
          </cell>
          <cell r="G1047" t="str">
            <v>一般生</v>
          </cell>
        </row>
        <row r="1048">
          <cell r="A1048">
            <v>104400432</v>
          </cell>
          <cell r="B1048" t="str">
            <v>L225096193</v>
          </cell>
          <cell r="C1048" t="str">
            <v>應英</v>
          </cell>
          <cell r="D1048" t="str">
            <v>張芷瑄</v>
          </cell>
          <cell r="E1048">
            <v>860503</v>
          </cell>
          <cell r="F1048" t="str">
            <v>女</v>
          </cell>
          <cell r="G1048" t="str">
            <v>一般生</v>
          </cell>
        </row>
        <row r="1049">
          <cell r="A1049">
            <v>104400501</v>
          </cell>
          <cell r="B1049" t="str">
            <v>K222882642</v>
          </cell>
          <cell r="C1049" t="str">
            <v>應日</v>
          </cell>
          <cell r="D1049" t="str">
            <v>黃莉婷</v>
          </cell>
          <cell r="E1049">
            <v>860630</v>
          </cell>
          <cell r="F1049" t="str">
            <v>女</v>
          </cell>
          <cell r="G1049" t="str">
            <v>一般生</v>
          </cell>
        </row>
        <row r="1050">
          <cell r="A1050">
            <v>104400513</v>
          </cell>
          <cell r="B1050" t="str">
            <v>H124938152</v>
          </cell>
          <cell r="C1050" t="str">
            <v>應日</v>
          </cell>
          <cell r="D1050" t="str">
            <v>林易賢</v>
          </cell>
          <cell r="E1050">
            <v>851217</v>
          </cell>
          <cell r="F1050" t="str">
            <v>男</v>
          </cell>
          <cell r="G1050" t="str">
            <v>一般生</v>
          </cell>
        </row>
        <row r="1051">
          <cell r="A1051">
            <v>104400516</v>
          </cell>
          <cell r="B1051" t="str">
            <v>H124798425</v>
          </cell>
          <cell r="C1051" t="str">
            <v>應日</v>
          </cell>
          <cell r="D1051" t="str">
            <v>林奕佑</v>
          </cell>
          <cell r="E1051">
            <v>860528</v>
          </cell>
          <cell r="F1051" t="str">
            <v>男</v>
          </cell>
          <cell r="G1051" t="str">
            <v>一般生</v>
          </cell>
        </row>
        <row r="1052">
          <cell r="A1052">
            <v>104400517</v>
          </cell>
          <cell r="B1052" t="str">
            <v>H124900112</v>
          </cell>
          <cell r="C1052" t="str">
            <v>應日</v>
          </cell>
          <cell r="D1052" t="str">
            <v>黃鈞麟</v>
          </cell>
          <cell r="E1052">
            <v>860301</v>
          </cell>
          <cell r="F1052" t="str">
            <v>男</v>
          </cell>
          <cell r="G1052" t="str">
            <v>一般生</v>
          </cell>
        </row>
        <row r="1053">
          <cell r="A1053">
            <v>104400518</v>
          </cell>
          <cell r="B1053" t="str">
            <v>K222716358</v>
          </cell>
          <cell r="C1053" t="str">
            <v>應日</v>
          </cell>
          <cell r="D1053" t="str">
            <v>范琇晴</v>
          </cell>
          <cell r="E1053">
            <v>850906</v>
          </cell>
          <cell r="F1053" t="str">
            <v>女</v>
          </cell>
          <cell r="G1053" t="str">
            <v>一般生</v>
          </cell>
        </row>
        <row r="1054">
          <cell r="A1054">
            <v>104400519</v>
          </cell>
          <cell r="B1054" t="str">
            <v>J222832641</v>
          </cell>
          <cell r="C1054" t="str">
            <v>應日</v>
          </cell>
          <cell r="D1054" t="str">
            <v>呂婉婷</v>
          </cell>
          <cell r="E1054">
            <v>860310</v>
          </cell>
          <cell r="F1054" t="str">
            <v>女</v>
          </cell>
          <cell r="G1054" t="str">
            <v>一般生</v>
          </cell>
        </row>
        <row r="1055">
          <cell r="A1055">
            <v>104400520</v>
          </cell>
          <cell r="B1055" t="str">
            <v>B123120525</v>
          </cell>
          <cell r="C1055" t="str">
            <v>應日</v>
          </cell>
          <cell r="D1055" t="str">
            <v>方克庭</v>
          </cell>
          <cell r="E1055">
            <v>851223</v>
          </cell>
          <cell r="F1055" t="str">
            <v>男</v>
          </cell>
          <cell r="G1055" t="str">
            <v>一般生</v>
          </cell>
        </row>
        <row r="1056">
          <cell r="A1056">
            <v>104400521</v>
          </cell>
          <cell r="B1056" t="str">
            <v>C121561225</v>
          </cell>
          <cell r="C1056" t="str">
            <v>應日</v>
          </cell>
          <cell r="D1056" t="str">
            <v>吳澄恩</v>
          </cell>
          <cell r="E1056">
            <v>851209</v>
          </cell>
          <cell r="F1056" t="str">
            <v>男</v>
          </cell>
          <cell r="G1056" t="str">
            <v>一般生</v>
          </cell>
        </row>
        <row r="1057">
          <cell r="A1057">
            <v>104400522</v>
          </cell>
          <cell r="B1057" t="str">
            <v>C121560773</v>
          </cell>
          <cell r="C1057" t="str">
            <v>應日</v>
          </cell>
          <cell r="D1057" t="str">
            <v>林子倫</v>
          </cell>
          <cell r="E1057">
            <v>851205</v>
          </cell>
          <cell r="F1057" t="str">
            <v>男</v>
          </cell>
          <cell r="G1057" t="str">
            <v>一般生</v>
          </cell>
        </row>
        <row r="1058">
          <cell r="A1058">
            <v>104400523</v>
          </cell>
          <cell r="B1058" t="str">
            <v>C121507516</v>
          </cell>
          <cell r="C1058" t="str">
            <v>應日</v>
          </cell>
          <cell r="D1058" t="str">
            <v>曾新哲</v>
          </cell>
          <cell r="E1058">
            <v>860307</v>
          </cell>
          <cell r="F1058" t="str">
            <v>男</v>
          </cell>
          <cell r="G1058" t="str">
            <v>一般生</v>
          </cell>
        </row>
        <row r="1059">
          <cell r="A1059">
            <v>104400524</v>
          </cell>
          <cell r="B1059" t="str">
            <v>C221396140</v>
          </cell>
          <cell r="C1059" t="str">
            <v>應日</v>
          </cell>
          <cell r="D1059" t="str">
            <v>何怡昕</v>
          </cell>
          <cell r="E1059">
            <v>860719</v>
          </cell>
          <cell r="F1059" t="str">
            <v>女</v>
          </cell>
          <cell r="G1059" t="str">
            <v>一般生</v>
          </cell>
        </row>
        <row r="1060">
          <cell r="A1060">
            <v>104400531</v>
          </cell>
          <cell r="B1060" t="str">
            <v>J222802205</v>
          </cell>
          <cell r="C1060" t="str">
            <v>應日</v>
          </cell>
          <cell r="D1060" t="str">
            <v>魏鈺君</v>
          </cell>
          <cell r="E1060">
            <v>860225</v>
          </cell>
          <cell r="F1060" t="str">
            <v>女</v>
          </cell>
          <cell r="G1060" t="str">
            <v>一般生</v>
          </cell>
        </row>
        <row r="1061">
          <cell r="A1061">
            <v>104400536</v>
          </cell>
          <cell r="B1061" t="str">
            <v>O200413192</v>
          </cell>
          <cell r="C1061" t="str">
            <v>應日</v>
          </cell>
          <cell r="D1061" t="str">
            <v>邱心慈</v>
          </cell>
          <cell r="E1061">
            <v>860531</v>
          </cell>
          <cell r="F1061" t="str">
            <v>女</v>
          </cell>
          <cell r="G1061" t="str">
            <v>一般生</v>
          </cell>
        </row>
        <row r="1062">
          <cell r="A1062">
            <v>104400537</v>
          </cell>
          <cell r="B1062" t="str">
            <v>F130069880</v>
          </cell>
          <cell r="C1062" t="str">
            <v>應日</v>
          </cell>
          <cell r="D1062" t="str">
            <v>許景程</v>
          </cell>
          <cell r="E1062">
            <v>860715</v>
          </cell>
          <cell r="F1062" t="str">
            <v>男</v>
          </cell>
          <cell r="G1062" t="str">
            <v>一般生</v>
          </cell>
        </row>
        <row r="1063">
          <cell r="A1063">
            <v>104400540</v>
          </cell>
          <cell r="B1063" t="str">
            <v>C221535996</v>
          </cell>
          <cell r="C1063" t="str">
            <v>應日</v>
          </cell>
          <cell r="D1063" t="str">
            <v>簡小芹</v>
          </cell>
          <cell r="E1063">
            <v>860728</v>
          </cell>
          <cell r="F1063" t="str">
            <v>女</v>
          </cell>
          <cell r="G1063" t="str">
            <v>一般生</v>
          </cell>
        </row>
        <row r="1064">
          <cell r="A1064">
            <v>104400542</v>
          </cell>
          <cell r="B1064" t="str">
            <v>F130001771</v>
          </cell>
          <cell r="C1064" t="str">
            <v>應日</v>
          </cell>
          <cell r="D1064" t="str">
            <v>黃少康</v>
          </cell>
          <cell r="E1064">
            <v>860714</v>
          </cell>
          <cell r="F1064" t="str">
            <v>男</v>
          </cell>
          <cell r="G1064" t="str">
            <v>一般生</v>
          </cell>
        </row>
        <row r="1065">
          <cell r="A1065">
            <v>104400543</v>
          </cell>
          <cell r="B1065" t="str">
            <v>O200485670</v>
          </cell>
          <cell r="C1065" t="str">
            <v>應日</v>
          </cell>
          <cell r="D1065" t="str">
            <v>汪采琪</v>
          </cell>
          <cell r="E1065">
            <v>851113</v>
          </cell>
          <cell r="F1065" t="str">
            <v>女</v>
          </cell>
          <cell r="G1065" t="str">
            <v>一般生</v>
          </cell>
        </row>
        <row r="1066">
          <cell r="A1066">
            <v>104400546</v>
          </cell>
          <cell r="B1066" t="str">
            <v>F129420064</v>
          </cell>
          <cell r="C1066" t="str">
            <v>應日</v>
          </cell>
          <cell r="D1066" t="str">
            <v>游謹嘉</v>
          </cell>
          <cell r="E1066">
            <v>850217</v>
          </cell>
          <cell r="F1066" t="str">
            <v>男</v>
          </cell>
          <cell r="G1066" t="str">
            <v>一般生</v>
          </cell>
        </row>
        <row r="1067">
          <cell r="A1067">
            <v>104400549</v>
          </cell>
          <cell r="B1067" t="str">
            <v>L125198163</v>
          </cell>
          <cell r="C1067" t="str">
            <v>應日</v>
          </cell>
          <cell r="D1067" t="str">
            <v>王品冠</v>
          </cell>
          <cell r="E1067">
            <v>851102</v>
          </cell>
          <cell r="F1067" t="str">
            <v>男</v>
          </cell>
          <cell r="G1067" t="str">
            <v>一般生</v>
          </cell>
        </row>
        <row r="1068">
          <cell r="A1068">
            <v>104400550</v>
          </cell>
          <cell r="B1068" t="str">
            <v>K123018322</v>
          </cell>
          <cell r="C1068" t="str">
            <v>應日</v>
          </cell>
          <cell r="D1068" t="str">
            <v>葉建銘</v>
          </cell>
          <cell r="E1068">
            <v>860816</v>
          </cell>
          <cell r="F1068" t="str">
            <v>男</v>
          </cell>
          <cell r="G1068" t="str">
            <v>一般生</v>
          </cell>
        </row>
        <row r="1069">
          <cell r="A1069">
            <v>104400551</v>
          </cell>
          <cell r="B1069" t="str">
            <v>L224696046</v>
          </cell>
          <cell r="C1069" t="str">
            <v>應日</v>
          </cell>
          <cell r="D1069" t="str">
            <v>王詩婷</v>
          </cell>
          <cell r="E1069">
            <v>830302</v>
          </cell>
          <cell r="F1069" t="str">
            <v>女</v>
          </cell>
          <cell r="G1069" t="str">
            <v>一般生</v>
          </cell>
        </row>
        <row r="1070">
          <cell r="A1070">
            <v>104400553</v>
          </cell>
          <cell r="B1070" t="str">
            <v>K222763688</v>
          </cell>
          <cell r="C1070" t="str">
            <v>應日</v>
          </cell>
          <cell r="D1070" t="str">
            <v>朱惠淳</v>
          </cell>
          <cell r="E1070">
            <v>860406</v>
          </cell>
          <cell r="F1070" t="str">
            <v>女</v>
          </cell>
          <cell r="G1070" t="str">
            <v>一般生</v>
          </cell>
        </row>
        <row r="1071">
          <cell r="A1071">
            <v>104400554</v>
          </cell>
          <cell r="B1071" t="str">
            <v>H124976045</v>
          </cell>
          <cell r="C1071" t="str">
            <v>應日</v>
          </cell>
          <cell r="D1071" t="str">
            <v>劉鎮瑋</v>
          </cell>
          <cell r="E1071">
            <v>860413</v>
          </cell>
          <cell r="F1071" t="str">
            <v>男</v>
          </cell>
          <cell r="G1071" t="str">
            <v>一般生</v>
          </cell>
        </row>
        <row r="1072">
          <cell r="A1072">
            <v>104400555</v>
          </cell>
          <cell r="B1072" t="str">
            <v>G122516451</v>
          </cell>
          <cell r="C1072" t="str">
            <v>應日</v>
          </cell>
          <cell r="D1072" t="str">
            <v>林里嘉</v>
          </cell>
          <cell r="E1072">
            <v>851010</v>
          </cell>
          <cell r="F1072" t="str">
            <v>男</v>
          </cell>
          <cell r="G1072" t="str">
            <v>一般生</v>
          </cell>
        </row>
        <row r="1073">
          <cell r="A1073">
            <v>104400556</v>
          </cell>
          <cell r="B1073" t="str">
            <v>F130023115</v>
          </cell>
          <cell r="C1073" t="str">
            <v>應日</v>
          </cell>
          <cell r="D1073" t="str">
            <v>郭家佑</v>
          </cell>
          <cell r="E1073">
            <v>860204</v>
          </cell>
          <cell r="F1073" t="str">
            <v>男</v>
          </cell>
          <cell r="G1073" t="str">
            <v>一般生</v>
          </cell>
        </row>
        <row r="1074">
          <cell r="A1074">
            <v>104400558</v>
          </cell>
          <cell r="B1074" t="str">
            <v>H224824502</v>
          </cell>
          <cell r="C1074" t="str">
            <v>應日</v>
          </cell>
          <cell r="D1074" t="str">
            <v>王碧華</v>
          </cell>
          <cell r="E1074">
            <v>860418</v>
          </cell>
          <cell r="F1074" t="str">
            <v>女</v>
          </cell>
          <cell r="G1074" t="str">
            <v>一般生</v>
          </cell>
        </row>
        <row r="1075">
          <cell r="A1075">
            <v>104400559</v>
          </cell>
          <cell r="B1075" t="str">
            <v>K222485910</v>
          </cell>
          <cell r="C1075" t="str">
            <v>應日</v>
          </cell>
          <cell r="D1075" t="str">
            <v>徐靖雯</v>
          </cell>
          <cell r="E1075">
            <v>850916</v>
          </cell>
          <cell r="F1075" t="str">
            <v>女</v>
          </cell>
          <cell r="G1075" t="str">
            <v>一般生</v>
          </cell>
        </row>
        <row r="1076">
          <cell r="A1076">
            <v>104400561</v>
          </cell>
          <cell r="B1076" t="str">
            <v>F129694500</v>
          </cell>
          <cell r="C1076" t="str">
            <v>應日</v>
          </cell>
          <cell r="D1076" t="str">
            <v>黃識軒</v>
          </cell>
          <cell r="E1076">
            <v>860805</v>
          </cell>
          <cell r="F1076" t="str">
            <v>男</v>
          </cell>
          <cell r="G1076" t="str">
            <v>一般生</v>
          </cell>
        </row>
        <row r="1077">
          <cell r="A1077">
            <v>104400562</v>
          </cell>
          <cell r="B1077" t="str">
            <v>P124200461</v>
          </cell>
          <cell r="C1077" t="str">
            <v>應日</v>
          </cell>
          <cell r="D1077" t="str">
            <v>林仲函</v>
          </cell>
          <cell r="E1077">
            <v>850722</v>
          </cell>
          <cell r="F1077" t="str">
            <v>男</v>
          </cell>
          <cell r="G1077" t="str">
            <v>一般生</v>
          </cell>
        </row>
        <row r="1078">
          <cell r="A1078">
            <v>104400601</v>
          </cell>
          <cell r="B1078" t="str">
            <v>B223007421</v>
          </cell>
          <cell r="C1078" t="str">
            <v>應日</v>
          </cell>
          <cell r="D1078" t="str">
            <v>王靖雅</v>
          </cell>
          <cell r="E1078">
            <v>851125</v>
          </cell>
          <cell r="F1078" t="str">
            <v>女</v>
          </cell>
          <cell r="G1078" t="str">
            <v>一般生</v>
          </cell>
        </row>
        <row r="1079">
          <cell r="A1079">
            <v>104400602</v>
          </cell>
          <cell r="B1079" t="str">
            <v>A229229126</v>
          </cell>
          <cell r="C1079" t="str">
            <v>應日</v>
          </cell>
          <cell r="D1079" t="str">
            <v>朱芊樺</v>
          </cell>
          <cell r="E1079">
            <v>851201</v>
          </cell>
          <cell r="F1079" t="str">
            <v>女</v>
          </cell>
          <cell r="G1079" t="str">
            <v>一般生</v>
          </cell>
        </row>
        <row r="1080">
          <cell r="A1080">
            <v>104400603</v>
          </cell>
          <cell r="B1080" t="str">
            <v>G222225359</v>
          </cell>
          <cell r="C1080" t="str">
            <v>應日</v>
          </cell>
          <cell r="D1080" t="str">
            <v>藍新雅</v>
          </cell>
          <cell r="E1080">
            <v>860127</v>
          </cell>
          <cell r="F1080" t="str">
            <v>女</v>
          </cell>
          <cell r="G1080" t="str">
            <v>一般生</v>
          </cell>
        </row>
        <row r="1081">
          <cell r="A1081">
            <v>104400611</v>
          </cell>
          <cell r="B1081" t="str">
            <v>S224843630</v>
          </cell>
          <cell r="C1081" t="str">
            <v>應日</v>
          </cell>
          <cell r="D1081" t="str">
            <v>葉芳琪</v>
          </cell>
          <cell r="E1081">
            <v>851027</v>
          </cell>
          <cell r="F1081" t="str">
            <v>女</v>
          </cell>
          <cell r="G1081" t="str">
            <v>一般生</v>
          </cell>
        </row>
        <row r="1082">
          <cell r="A1082">
            <v>104400613</v>
          </cell>
          <cell r="B1082" t="str">
            <v>H125195302</v>
          </cell>
          <cell r="C1082" t="str">
            <v>應日</v>
          </cell>
          <cell r="D1082" t="str">
            <v>劉柏毅</v>
          </cell>
          <cell r="E1082">
            <v>860822</v>
          </cell>
          <cell r="F1082" t="str">
            <v>男</v>
          </cell>
          <cell r="G1082" t="str">
            <v>一般生</v>
          </cell>
        </row>
        <row r="1083">
          <cell r="A1083">
            <v>104400615</v>
          </cell>
          <cell r="B1083" t="str">
            <v>L125336172</v>
          </cell>
          <cell r="C1083" t="str">
            <v>應日</v>
          </cell>
          <cell r="D1083" t="str">
            <v>黃柏凱</v>
          </cell>
          <cell r="E1083">
            <v>860628</v>
          </cell>
          <cell r="F1083" t="str">
            <v>男</v>
          </cell>
          <cell r="G1083" t="str">
            <v>一般生</v>
          </cell>
        </row>
        <row r="1084">
          <cell r="A1084">
            <v>104400617</v>
          </cell>
          <cell r="B1084" t="str">
            <v>O200435901</v>
          </cell>
          <cell r="C1084" t="str">
            <v>應日</v>
          </cell>
          <cell r="D1084" t="str">
            <v>楊岳其</v>
          </cell>
          <cell r="E1084">
            <v>860128</v>
          </cell>
          <cell r="F1084" t="str">
            <v>女</v>
          </cell>
          <cell r="G1084" t="str">
            <v>一般生</v>
          </cell>
        </row>
        <row r="1085">
          <cell r="A1085">
            <v>104400618</v>
          </cell>
          <cell r="B1085" t="str">
            <v>F228647643</v>
          </cell>
          <cell r="C1085" t="str">
            <v>應日</v>
          </cell>
          <cell r="D1085" t="str">
            <v>姚云若</v>
          </cell>
          <cell r="E1085">
            <v>860717</v>
          </cell>
          <cell r="F1085" t="str">
            <v>女</v>
          </cell>
          <cell r="G1085" t="str">
            <v>一般生</v>
          </cell>
        </row>
        <row r="1086">
          <cell r="A1086">
            <v>104400619</v>
          </cell>
          <cell r="B1086" t="str">
            <v>F229534118</v>
          </cell>
          <cell r="C1086" t="str">
            <v>應日</v>
          </cell>
          <cell r="D1086" t="str">
            <v>陳詩潔</v>
          </cell>
          <cell r="E1086">
            <v>860715</v>
          </cell>
          <cell r="F1086" t="str">
            <v>女</v>
          </cell>
          <cell r="G1086" t="str">
            <v>一般生</v>
          </cell>
        </row>
        <row r="1087">
          <cell r="A1087">
            <v>104400620</v>
          </cell>
          <cell r="B1087" t="str">
            <v>A129571810</v>
          </cell>
          <cell r="C1087" t="str">
            <v>應日</v>
          </cell>
          <cell r="D1087" t="str">
            <v>吳銘源</v>
          </cell>
          <cell r="E1087">
            <v>851209</v>
          </cell>
          <cell r="F1087" t="str">
            <v>男</v>
          </cell>
          <cell r="G1087" t="str">
            <v>一般生</v>
          </cell>
        </row>
        <row r="1088">
          <cell r="A1088">
            <v>104400622</v>
          </cell>
          <cell r="B1088" t="str">
            <v>H124283849</v>
          </cell>
          <cell r="C1088" t="str">
            <v>應日</v>
          </cell>
          <cell r="D1088" t="str">
            <v>李汪誠</v>
          </cell>
          <cell r="E1088">
            <v>860716</v>
          </cell>
          <cell r="F1088" t="str">
            <v>男</v>
          </cell>
          <cell r="G1088" t="str">
            <v>一般生</v>
          </cell>
        </row>
        <row r="1089">
          <cell r="A1089">
            <v>104400623</v>
          </cell>
          <cell r="B1089" t="str">
            <v>H224827049</v>
          </cell>
          <cell r="C1089" t="str">
            <v>應日</v>
          </cell>
          <cell r="D1089" t="str">
            <v>蕭筠潔</v>
          </cell>
          <cell r="E1089">
            <v>860623</v>
          </cell>
          <cell r="F1089" t="str">
            <v>女</v>
          </cell>
          <cell r="G1089" t="str">
            <v>一般生</v>
          </cell>
        </row>
        <row r="1090">
          <cell r="A1090">
            <v>104400624</v>
          </cell>
          <cell r="B1090" t="str">
            <v>M222678970</v>
          </cell>
          <cell r="C1090" t="str">
            <v>應日</v>
          </cell>
          <cell r="D1090" t="str">
            <v>劉家慈</v>
          </cell>
          <cell r="E1090">
            <v>851209</v>
          </cell>
          <cell r="F1090" t="str">
            <v>女</v>
          </cell>
          <cell r="G1090" t="str">
            <v>一般生</v>
          </cell>
        </row>
        <row r="1091">
          <cell r="A1091">
            <v>104400625</v>
          </cell>
          <cell r="B1091" t="str">
            <v>B222842793</v>
          </cell>
          <cell r="C1091" t="str">
            <v>應日</v>
          </cell>
          <cell r="D1091" t="str">
            <v>劉婷瑀</v>
          </cell>
          <cell r="E1091">
            <v>850421</v>
          </cell>
          <cell r="F1091" t="str">
            <v>女</v>
          </cell>
          <cell r="G1091" t="str">
            <v>一般生</v>
          </cell>
        </row>
        <row r="1092">
          <cell r="A1092">
            <v>104400626</v>
          </cell>
          <cell r="B1092" t="str">
            <v>M222745681</v>
          </cell>
          <cell r="C1092" t="str">
            <v>應日</v>
          </cell>
          <cell r="D1092" t="str">
            <v>王涵</v>
          </cell>
          <cell r="E1092">
            <v>850924</v>
          </cell>
          <cell r="F1092" t="str">
            <v>女</v>
          </cell>
          <cell r="G1092" t="str">
            <v>一般生</v>
          </cell>
        </row>
        <row r="1093">
          <cell r="A1093">
            <v>104400627</v>
          </cell>
          <cell r="B1093" t="str">
            <v>A127932271</v>
          </cell>
          <cell r="C1093" t="str">
            <v>應日</v>
          </cell>
          <cell r="D1093" t="str">
            <v>周韋翰</v>
          </cell>
          <cell r="E1093">
            <v>860827</v>
          </cell>
          <cell r="F1093" t="str">
            <v>男</v>
          </cell>
          <cell r="G1093" t="str">
            <v>一般生</v>
          </cell>
        </row>
        <row r="1094">
          <cell r="A1094">
            <v>104400628</v>
          </cell>
          <cell r="B1094" t="str">
            <v>A129765947</v>
          </cell>
          <cell r="C1094" t="str">
            <v>應日</v>
          </cell>
          <cell r="D1094" t="str">
            <v>陳柏亨</v>
          </cell>
          <cell r="E1094">
            <v>860611</v>
          </cell>
          <cell r="F1094" t="str">
            <v>男</v>
          </cell>
          <cell r="G1094" t="str">
            <v>一般生</v>
          </cell>
        </row>
        <row r="1095">
          <cell r="A1095">
            <v>104400630</v>
          </cell>
          <cell r="B1095" t="str">
            <v>K122837912</v>
          </cell>
          <cell r="C1095" t="str">
            <v>應日</v>
          </cell>
          <cell r="D1095" t="str">
            <v>解弘偉</v>
          </cell>
          <cell r="E1095">
            <v>860526</v>
          </cell>
          <cell r="F1095" t="str">
            <v>男</v>
          </cell>
          <cell r="G1095" t="str">
            <v>一般生</v>
          </cell>
        </row>
        <row r="1096">
          <cell r="A1096">
            <v>104400633</v>
          </cell>
          <cell r="B1096" t="str">
            <v>H125063690</v>
          </cell>
          <cell r="C1096" t="str">
            <v>應日</v>
          </cell>
          <cell r="D1096" t="str">
            <v>國少家</v>
          </cell>
          <cell r="E1096">
            <v>860817</v>
          </cell>
          <cell r="F1096" t="str">
            <v>男</v>
          </cell>
          <cell r="G1096" t="str">
            <v>一般生</v>
          </cell>
        </row>
        <row r="1097">
          <cell r="A1097">
            <v>104400635</v>
          </cell>
          <cell r="B1097" t="str">
            <v>H225151295</v>
          </cell>
          <cell r="C1097" t="str">
            <v>應日</v>
          </cell>
          <cell r="D1097" t="str">
            <v>殷玉珊</v>
          </cell>
          <cell r="E1097">
            <v>860808</v>
          </cell>
          <cell r="F1097" t="str">
            <v>女</v>
          </cell>
          <cell r="G1097" t="str">
            <v>一般生</v>
          </cell>
        </row>
        <row r="1098">
          <cell r="A1098">
            <v>104400637</v>
          </cell>
          <cell r="B1098" t="str">
            <v>F229379555</v>
          </cell>
          <cell r="C1098" t="str">
            <v>應日</v>
          </cell>
          <cell r="D1098" t="str">
            <v>趙婕云</v>
          </cell>
          <cell r="E1098">
            <v>860728</v>
          </cell>
          <cell r="F1098" t="str">
            <v>女</v>
          </cell>
          <cell r="G1098" t="str">
            <v>一般生</v>
          </cell>
        </row>
        <row r="1099">
          <cell r="A1099">
            <v>104400638</v>
          </cell>
          <cell r="B1099" t="str">
            <v>I100311592</v>
          </cell>
          <cell r="C1099" t="str">
            <v>應日</v>
          </cell>
          <cell r="D1099" t="str">
            <v>吳昭勳</v>
          </cell>
          <cell r="E1099">
            <v>860822</v>
          </cell>
          <cell r="F1099" t="str">
            <v>男</v>
          </cell>
          <cell r="G1099" t="str">
            <v>一般生</v>
          </cell>
        </row>
        <row r="1100">
          <cell r="A1100">
            <v>104400640</v>
          </cell>
          <cell r="B1100" t="str">
            <v>K222883845</v>
          </cell>
          <cell r="C1100" t="str">
            <v>應日</v>
          </cell>
          <cell r="D1100" t="str">
            <v>陳俐君</v>
          </cell>
          <cell r="E1100">
            <v>860322</v>
          </cell>
          <cell r="F1100" t="str">
            <v>女</v>
          </cell>
          <cell r="G1100" t="str">
            <v>一般生</v>
          </cell>
        </row>
        <row r="1101">
          <cell r="A1101">
            <v>104400642</v>
          </cell>
          <cell r="B1101" t="str">
            <v>K222333368</v>
          </cell>
          <cell r="C1101" t="str">
            <v>應日</v>
          </cell>
          <cell r="D1101" t="str">
            <v>黃念茹</v>
          </cell>
          <cell r="E1101">
            <v>860216</v>
          </cell>
          <cell r="F1101" t="str">
            <v>女</v>
          </cell>
          <cell r="G1101" t="str">
            <v>一般生</v>
          </cell>
        </row>
        <row r="1102">
          <cell r="A1102">
            <v>104400643</v>
          </cell>
          <cell r="B1102" t="str">
            <v>K222765655</v>
          </cell>
          <cell r="C1102" t="str">
            <v>應日</v>
          </cell>
          <cell r="D1102" t="str">
            <v>鄭湘庭</v>
          </cell>
          <cell r="E1102">
            <v>860620</v>
          </cell>
          <cell r="F1102" t="str">
            <v>女</v>
          </cell>
          <cell r="G1102" t="str">
            <v>一般生</v>
          </cell>
        </row>
        <row r="1103">
          <cell r="A1103">
            <v>104400644</v>
          </cell>
          <cell r="B1103" t="str">
            <v>J222788255</v>
          </cell>
          <cell r="C1103" t="str">
            <v>應日</v>
          </cell>
          <cell r="D1103" t="str">
            <v>曾沛之</v>
          </cell>
          <cell r="E1103">
            <v>851214</v>
          </cell>
          <cell r="F1103" t="str">
            <v>女</v>
          </cell>
          <cell r="G1103" t="str">
            <v>一般生</v>
          </cell>
        </row>
        <row r="1104">
          <cell r="A1104">
            <v>104400647</v>
          </cell>
          <cell r="B1104" t="str">
            <v>K122993684</v>
          </cell>
          <cell r="C1104" t="str">
            <v>應日</v>
          </cell>
          <cell r="D1104" t="str">
            <v>連浩辰</v>
          </cell>
          <cell r="E1104">
            <v>860717</v>
          </cell>
          <cell r="F1104" t="str">
            <v>男</v>
          </cell>
          <cell r="G1104" t="str">
            <v>一般生</v>
          </cell>
        </row>
        <row r="1105">
          <cell r="A1105">
            <v>104400648</v>
          </cell>
          <cell r="B1105" t="str">
            <v>K222900494</v>
          </cell>
          <cell r="C1105" t="str">
            <v>應日</v>
          </cell>
          <cell r="D1105" t="str">
            <v>陳萱昀</v>
          </cell>
          <cell r="E1105">
            <v>860720</v>
          </cell>
          <cell r="F1105" t="str">
            <v>女</v>
          </cell>
          <cell r="G1105" t="str">
            <v>一般生</v>
          </cell>
        </row>
        <row r="1106">
          <cell r="A1106">
            <v>104400652</v>
          </cell>
          <cell r="B1106" t="str">
            <v>K222816040</v>
          </cell>
          <cell r="C1106" t="str">
            <v>應日</v>
          </cell>
          <cell r="D1106" t="str">
            <v>張靖玟</v>
          </cell>
          <cell r="E1106">
            <v>850312</v>
          </cell>
          <cell r="F1106" t="str">
            <v>女</v>
          </cell>
          <cell r="G1106" t="str">
            <v>一般生</v>
          </cell>
        </row>
        <row r="1107">
          <cell r="A1107">
            <v>104400653</v>
          </cell>
          <cell r="B1107" t="str">
            <v>H225112323</v>
          </cell>
          <cell r="C1107" t="str">
            <v>應日</v>
          </cell>
          <cell r="D1107" t="str">
            <v>沈佩璇</v>
          </cell>
          <cell r="E1107">
            <v>860629</v>
          </cell>
          <cell r="F1107" t="str">
            <v>女</v>
          </cell>
          <cell r="G1107" t="str">
            <v>一般生</v>
          </cell>
        </row>
        <row r="1108">
          <cell r="A1108">
            <v>104400654</v>
          </cell>
          <cell r="B1108" t="str">
            <v>L125014644</v>
          </cell>
          <cell r="C1108" t="str">
            <v>應日</v>
          </cell>
          <cell r="D1108" t="str">
            <v>李國銓</v>
          </cell>
          <cell r="E1108">
            <v>860412</v>
          </cell>
          <cell r="F1108" t="str">
            <v>男</v>
          </cell>
          <cell r="G1108" t="str">
            <v>一般生</v>
          </cell>
        </row>
        <row r="1109">
          <cell r="A1109">
            <v>104400657</v>
          </cell>
          <cell r="B1109" t="str">
            <v>A130194490</v>
          </cell>
          <cell r="C1109" t="str">
            <v>應日</v>
          </cell>
          <cell r="D1109" t="str">
            <v>陳昶嘉</v>
          </cell>
          <cell r="E1109">
            <v>851127</v>
          </cell>
          <cell r="F1109" t="str">
            <v>男</v>
          </cell>
          <cell r="G1109" t="str">
            <v>一般生</v>
          </cell>
        </row>
        <row r="1110">
          <cell r="A1110">
            <v>104400661</v>
          </cell>
          <cell r="B1110" t="str">
            <v>F129684700</v>
          </cell>
          <cell r="C1110" t="str">
            <v>應日</v>
          </cell>
          <cell r="D1110" t="str">
            <v>簡宏明</v>
          </cell>
          <cell r="E1110">
            <v>860326</v>
          </cell>
          <cell r="F1110" t="str">
            <v>男</v>
          </cell>
          <cell r="G1110" t="str">
            <v>一般生</v>
          </cell>
        </row>
        <row r="1111">
          <cell r="A1111">
            <v>104400664</v>
          </cell>
          <cell r="B1111" t="str">
            <v>K122921455</v>
          </cell>
          <cell r="C1111" t="str">
            <v>應日</v>
          </cell>
          <cell r="D1111" t="str">
            <v>彭祥瑋</v>
          </cell>
          <cell r="E1111">
            <v>840420</v>
          </cell>
          <cell r="F1111" t="str">
            <v>男</v>
          </cell>
          <cell r="G1111" t="str">
            <v>一般生</v>
          </cell>
        </row>
        <row r="1112">
          <cell r="A1112">
            <v>104400665</v>
          </cell>
          <cell r="B1112" t="str">
            <v>K222920209</v>
          </cell>
          <cell r="C1112" t="str">
            <v>應日</v>
          </cell>
          <cell r="D1112" t="str">
            <v>范茵婷</v>
          </cell>
          <cell r="E1112">
            <v>860723</v>
          </cell>
          <cell r="F1112" t="str">
            <v>女</v>
          </cell>
          <cell r="G1112" t="str">
            <v>一般生</v>
          </cell>
        </row>
        <row r="1113">
          <cell r="A1113">
            <v>104400701</v>
          </cell>
          <cell r="B1113" t="str">
            <v>L224871209</v>
          </cell>
          <cell r="C1113" t="str">
            <v>幼保</v>
          </cell>
          <cell r="D1113" t="str">
            <v>王思晴</v>
          </cell>
          <cell r="E1113">
            <v>860624</v>
          </cell>
          <cell r="F1113" t="str">
            <v>女</v>
          </cell>
          <cell r="G1113" t="str">
            <v>一般生</v>
          </cell>
        </row>
        <row r="1114">
          <cell r="A1114">
            <v>104400702</v>
          </cell>
          <cell r="B1114" t="str">
            <v>L224980472</v>
          </cell>
          <cell r="C1114" t="str">
            <v>幼保</v>
          </cell>
          <cell r="D1114" t="str">
            <v>高莉媛</v>
          </cell>
          <cell r="E1114">
            <v>860125</v>
          </cell>
          <cell r="F1114" t="str">
            <v>女</v>
          </cell>
          <cell r="G1114" t="str">
            <v>輕度身心障礙學生</v>
          </cell>
        </row>
        <row r="1115">
          <cell r="A1115">
            <v>104400703</v>
          </cell>
          <cell r="B1115" t="str">
            <v>K222899727</v>
          </cell>
          <cell r="C1115" t="str">
            <v>幼保</v>
          </cell>
          <cell r="D1115" t="str">
            <v>徐佳琳</v>
          </cell>
          <cell r="E1115">
            <v>860323</v>
          </cell>
          <cell r="F1115" t="str">
            <v>女</v>
          </cell>
          <cell r="G1115" t="str">
            <v>一般生</v>
          </cell>
        </row>
        <row r="1116">
          <cell r="A1116">
            <v>104400704</v>
          </cell>
          <cell r="B1116" t="str">
            <v>N225453672</v>
          </cell>
          <cell r="C1116" t="str">
            <v>幼保</v>
          </cell>
          <cell r="D1116" t="str">
            <v>許媛婷</v>
          </cell>
          <cell r="E1116">
            <v>830910</v>
          </cell>
          <cell r="F1116" t="str">
            <v>女</v>
          </cell>
          <cell r="G1116" t="str">
            <v>一般生</v>
          </cell>
        </row>
        <row r="1117">
          <cell r="A1117">
            <v>104400712</v>
          </cell>
          <cell r="B1117" t="str">
            <v>F229405096</v>
          </cell>
          <cell r="C1117" t="str">
            <v>幼保</v>
          </cell>
          <cell r="D1117" t="str">
            <v>許莉雪</v>
          </cell>
          <cell r="E1117">
            <v>860210</v>
          </cell>
          <cell r="F1117" t="str">
            <v>女</v>
          </cell>
          <cell r="G1117" t="str">
            <v>一般生</v>
          </cell>
        </row>
        <row r="1118">
          <cell r="A1118">
            <v>104400713</v>
          </cell>
          <cell r="B1118" t="str">
            <v>F229427636</v>
          </cell>
          <cell r="C1118" t="str">
            <v>幼保</v>
          </cell>
          <cell r="D1118" t="str">
            <v>李韻弦</v>
          </cell>
          <cell r="E1118">
            <v>860630</v>
          </cell>
          <cell r="F1118" t="str">
            <v>女</v>
          </cell>
          <cell r="G1118" t="str">
            <v>一般生</v>
          </cell>
        </row>
        <row r="1119">
          <cell r="A1119">
            <v>104400715</v>
          </cell>
          <cell r="B1119" t="str">
            <v>H223942547</v>
          </cell>
          <cell r="C1119" t="str">
            <v>幼保</v>
          </cell>
          <cell r="D1119" t="str">
            <v>宋衿惇</v>
          </cell>
          <cell r="E1119">
            <v>860828</v>
          </cell>
          <cell r="F1119" t="str">
            <v>女</v>
          </cell>
          <cell r="G1119" t="str">
            <v>一般生</v>
          </cell>
        </row>
        <row r="1120">
          <cell r="A1120">
            <v>104400716</v>
          </cell>
          <cell r="B1120" t="str">
            <v>H223941406</v>
          </cell>
          <cell r="C1120" t="str">
            <v>幼保</v>
          </cell>
          <cell r="D1120" t="str">
            <v>陳媛媛</v>
          </cell>
          <cell r="E1120">
            <v>851109</v>
          </cell>
          <cell r="F1120" t="str">
            <v>女</v>
          </cell>
          <cell r="G1120" t="str">
            <v>原住民</v>
          </cell>
        </row>
        <row r="1121">
          <cell r="A1121">
            <v>104400717</v>
          </cell>
          <cell r="B1121" t="str">
            <v>Q224106201</v>
          </cell>
          <cell r="C1121" t="str">
            <v>幼保</v>
          </cell>
          <cell r="D1121" t="str">
            <v>江姿樺</v>
          </cell>
          <cell r="E1121">
            <v>851203</v>
          </cell>
          <cell r="F1121" t="str">
            <v>女</v>
          </cell>
          <cell r="G1121" t="str">
            <v>一般生</v>
          </cell>
        </row>
        <row r="1122">
          <cell r="A1122">
            <v>104400718</v>
          </cell>
          <cell r="B1122" t="str">
            <v>C221394833</v>
          </cell>
          <cell r="C1122" t="str">
            <v>幼保</v>
          </cell>
          <cell r="D1122" t="str">
            <v>江羽婷</v>
          </cell>
          <cell r="E1122">
            <v>860306</v>
          </cell>
          <cell r="F1122" t="str">
            <v>女</v>
          </cell>
          <cell r="G1122" t="str">
            <v>一般生</v>
          </cell>
        </row>
        <row r="1123">
          <cell r="A1123">
            <v>104400719</v>
          </cell>
          <cell r="B1123" t="str">
            <v>K222844768</v>
          </cell>
          <cell r="C1123" t="str">
            <v>幼保</v>
          </cell>
          <cell r="D1123" t="str">
            <v>陳秋嫚</v>
          </cell>
          <cell r="E1123">
            <v>850929</v>
          </cell>
          <cell r="F1123" t="str">
            <v>女</v>
          </cell>
          <cell r="G1123" t="str">
            <v>一般生</v>
          </cell>
        </row>
        <row r="1124">
          <cell r="A1124">
            <v>104400722</v>
          </cell>
          <cell r="B1124" t="str">
            <v>O200492835</v>
          </cell>
          <cell r="C1124" t="str">
            <v>幼保</v>
          </cell>
          <cell r="D1124" t="str">
            <v>陳子娸</v>
          </cell>
          <cell r="E1124">
            <v>860503</v>
          </cell>
          <cell r="F1124" t="str">
            <v>女</v>
          </cell>
          <cell r="G1124" t="str">
            <v>一般生</v>
          </cell>
        </row>
        <row r="1125">
          <cell r="A1125">
            <v>104400723</v>
          </cell>
          <cell r="B1125" t="str">
            <v>O200433649</v>
          </cell>
          <cell r="C1125" t="str">
            <v>幼保</v>
          </cell>
          <cell r="D1125" t="str">
            <v>吳佩臻</v>
          </cell>
          <cell r="E1125">
            <v>851126</v>
          </cell>
          <cell r="F1125" t="str">
            <v>女</v>
          </cell>
          <cell r="G1125" t="str">
            <v>一般生</v>
          </cell>
        </row>
        <row r="1126">
          <cell r="A1126">
            <v>104400724</v>
          </cell>
          <cell r="B1126" t="str">
            <v>J222829653</v>
          </cell>
          <cell r="C1126" t="str">
            <v>幼保</v>
          </cell>
          <cell r="D1126" t="str">
            <v>陳宣臻</v>
          </cell>
          <cell r="E1126">
            <v>851030</v>
          </cell>
          <cell r="F1126" t="str">
            <v>女</v>
          </cell>
          <cell r="G1126" t="str">
            <v>一般生</v>
          </cell>
        </row>
        <row r="1127">
          <cell r="A1127">
            <v>104400725</v>
          </cell>
          <cell r="B1127" t="str">
            <v>H224774123</v>
          </cell>
          <cell r="C1127" t="str">
            <v>幼保</v>
          </cell>
          <cell r="D1127" t="str">
            <v>宋語庭</v>
          </cell>
          <cell r="E1127">
            <v>851003</v>
          </cell>
          <cell r="F1127" t="str">
            <v>女</v>
          </cell>
          <cell r="G1127" t="str">
            <v>一般生</v>
          </cell>
        </row>
        <row r="1128">
          <cell r="A1128">
            <v>104400726</v>
          </cell>
          <cell r="B1128" t="str">
            <v>H224821672</v>
          </cell>
          <cell r="C1128" t="str">
            <v>幼保</v>
          </cell>
          <cell r="D1128" t="str">
            <v>吳易真</v>
          </cell>
          <cell r="E1128">
            <v>860124</v>
          </cell>
          <cell r="F1128" t="str">
            <v>女</v>
          </cell>
          <cell r="G1128" t="str">
            <v>一般生</v>
          </cell>
        </row>
        <row r="1129">
          <cell r="A1129">
            <v>104400727</v>
          </cell>
          <cell r="B1129" t="str">
            <v>H224117119</v>
          </cell>
          <cell r="C1129" t="str">
            <v>幼保</v>
          </cell>
          <cell r="D1129" t="str">
            <v>盧筠婷</v>
          </cell>
          <cell r="E1129">
            <v>851021</v>
          </cell>
          <cell r="F1129" t="str">
            <v>女</v>
          </cell>
          <cell r="G1129" t="str">
            <v>一般生</v>
          </cell>
        </row>
        <row r="1130">
          <cell r="A1130">
            <v>104400730</v>
          </cell>
          <cell r="B1130" t="str">
            <v>F129803572</v>
          </cell>
          <cell r="C1130" t="str">
            <v>幼保</v>
          </cell>
          <cell r="D1130" t="str">
            <v>陳澔安</v>
          </cell>
          <cell r="E1130">
            <v>851206</v>
          </cell>
          <cell r="F1130" t="str">
            <v>男</v>
          </cell>
          <cell r="G1130" t="str">
            <v>一般生</v>
          </cell>
        </row>
        <row r="1131">
          <cell r="A1131">
            <v>104400732</v>
          </cell>
          <cell r="B1131" t="str">
            <v>K222657416</v>
          </cell>
          <cell r="C1131" t="str">
            <v>幼保</v>
          </cell>
          <cell r="D1131" t="str">
            <v>黃妍甄</v>
          </cell>
          <cell r="E1131">
            <v>851207</v>
          </cell>
          <cell r="F1131" t="str">
            <v>女</v>
          </cell>
          <cell r="G1131" t="str">
            <v>一般生</v>
          </cell>
        </row>
        <row r="1132">
          <cell r="A1132">
            <v>104400733</v>
          </cell>
          <cell r="B1132" t="str">
            <v>H224776538</v>
          </cell>
          <cell r="C1132" t="str">
            <v>幼保</v>
          </cell>
          <cell r="D1132" t="str">
            <v>賴語萱</v>
          </cell>
          <cell r="E1132">
            <v>851127</v>
          </cell>
          <cell r="F1132" t="str">
            <v>女</v>
          </cell>
          <cell r="G1132" t="str">
            <v>一般生</v>
          </cell>
        </row>
        <row r="1133">
          <cell r="A1133">
            <v>104400735</v>
          </cell>
          <cell r="B1133" t="str">
            <v>J222754553</v>
          </cell>
          <cell r="C1133" t="str">
            <v>幼保</v>
          </cell>
          <cell r="D1133" t="str">
            <v>羅凱馨</v>
          </cell>
          <cell r="E1133">
            <v>860104</v>
          </cell>
          <cell r="F1133" t="str">
            <v>女</v>
          </cell>
          <cell r="G1133" t="str">
            <v>一般生</v>
          </cell>
        </row>
        <row r="1134">
          <cell r="A1134">
            <v>104400736</v>
          </cell>
          <cell r="B1134" t="str">
            <v>J222840590</v>
          </cell>
          <cell r="C1134" t="str">
            <v>幼保</v>
          </cell>
          <cell r="D1134" t="str">
            <v>李雅卉</v>
          </cell>
          <cell r="E1134">
            <v>860727</v>
          </cell>
          <cell r="F1134" t="str">
            <v>女</v>
          </cell>
          <cell r="G1134" t="str">
            <v>一般生</v>
          </cell>
        </row>
        <row r="1135">
          <cell r="A1135">
            <v>104400737</v>
          </cell>
          <cell r="B1135" t="str">
            <v>V221548908</v>
          </cell>
          <cell r="C1135" t="str">
            <v>幼保</v>
          </cell>
          <cell r="D1135" t="str">
            <v>潘欣慈</v>
          </cell>
          <cell r="E1135">
            <v>860605</v>
          </cell>
          <cell r="F1135" t="str">
            <v>女</v>
          </cell>
          <cell r="G1135" t="str">
            <v>原住民</v>
          </cell>
        </row>
        <row r="1136">
          <cell r="A1136">
            <v>104400739</v>
          </cell>
          <cell r="B1136" t="str">
            <v>P223677611</v>
          </cell>
          <cell r="C1136" t="str">
            <v>幼保</v>
          </cell>
          <cell r="D1136" t="str">
            <v>施秀春</v>
          </cell>
          <cell r="E1136">
            <v>860422</v>
          </cell>
          <cell r="F1136" t="str">
            <v>女</v>
          </cell>
          <cell r="G1136" t="str">
            <v>一般生</v>
          </cell>
        </row>
        <row r="1137">
          <cell r="A1137">
            <v>104400741</v>
          </cell>
          <cell r="B1137" t="str">
            <v>A227474169</v>
          </cell>
          <cell r="C1137" t="str">
            <v>幼保</v>
          </cell>
          <cell r="D1137" t="str">
            <v>張涵臻</v>
          </cell>
          <cell r="E1137">
            <v>851128</v>
          </cell>
          <cell r="F1137" t="str">
            <v>女</v>
          </cell>
          <cell r="G1137" t="str">
            <v>一般生</v>
          </cell>
        </row>
        <row r="1138">
          <cell r="A1138">
            <v>104400743</v>
          </cell>
          <cell r="B1138" t="str">
            <v>A229726308</v>
          </cell>
          <cell r="C1138" t="str">
            <v>幼保</v>
          </cell>
          <cell r="D1138" t="str">
            <v>林婉蘋</v>
          </cell>
          <cell r="E1138">
            <v>860718</v>
          </cell>
          <cell r="F1138" t="str">
            <v>女</v>
          </cell>
          <cell r="G1138" t="str">
            <v>一般生</v>
          </cell>
        </row>
        <row r="1139">
          <cell r="A1139">
            <v>104400744</v>
          </cell>
          <cell r="B1139" t="str">
            <v>H224111644</v>
          </cell>
          <cell r="C1139" t="str">
            <v>幼保</v>
          </cell>
          <cell r="D1139" t="str">
            <v>張靖婕</v>
          </cell>
          <cell r="E1139">
            <v>850529</v>
          </cell>
          <cell r="F1139" t="str">
            <v>女</v>
          </cell>
          <cell r="G1139" t="str">
            <v>一般生</v>
          </cell>
        </row>
        <row r="1140">
          <cell r="A1140">
            <v>104400745</v>
          </cell>
          <cell r="B1140" t="str">
            <v>K222705257</v>
          </cell>
          <cell r="C1140" t="str">
            <v>幼保</v>
          </cell>
          <cell r="D1140" t="str">
            <v>廖婉宇</v>
          </cell>
          <cell r="E1140">
            <v>851105</v>
          </cell>
          <cell r="F1140" t="str">
            <v>女</v>
          </cell>
          <cell r="G1140" t="str">
            <v>一般生</v>
          </cell>
        </row>
        <row r="1141">
          <cell r="A1141">
            <v>104400747</v>
          </cell>
          <cell r="B1141" t="str">
            <v>K222882651</v>
          </cell>
          <cell r="C1141" t="str">
            <v>幼保</v>
          </cell>
          <cell r="D1141" t="str">
            <v>吳雨蓁</v>
          </cell>
          <cell r="E1141">
            <v>860711</v>
          </cell>
          <cell r="F1141" t="str">
            <v>女</v>
          </cell>
          <cell r="G1141" t="str">
            <v>一般生</v>
          </cell>
        </row>
        <row r="1142">
          <cell r="A1142">
            <v>104400750</v>
          </cell>
          <cell r="B1142" t="str">
            <v>F229600304</v>
          </cell>
          <cell r="C1142" t="str">
            <v>幼保</v>
          </cell>
          <cell r="D1142" t="str">
            <v>杜宜靜</v>
          </cell>
          <cell r="E1142">
            <v>860627</v>
          </cell>
          <cell r="F1142" t="str">
            <v>女</v>
          </cell>
          <cell r="G1142" t="str">
            <v>一般生</v>
          </cell>
        </row>
        <row r="1143">
          <cell r="A1143">
            <v>104400804</v>
          </cell>
          <cell r="B1143" t="str">
            <v>A227477679</v>
          </cell>
          <cell r="C1143" t="str">
            <v>幼保</v>
          </cell>
          <cell r="D1143" t="str">
            <v>顏齊瑩</v>
          </cell>
          <cell r="E1143">
            <v>860422</v>
          </cell>
          <cell r="F1143" t="str">
            <v>女</v>
          </cell>
          <cell r="G1143" t="str">
            <v>一般生</v>
          </cell>
        </row>
        <row r="1144">
          <cell r="A1144">
            <v>104400806</v>
          </cell>
          <cell r="B1144" t="str">
            <v>G222225064</v>
          </cell>
          <cell r="C1144" t="str">
            <v>幼保</v>
          </cell>
          <cell r="D1144" t="str">
            <v>接詩涵</v>
          </cell>
          <cell r="E1144">
            <v>851225</v>
          </cell>
          <cell r="F1144" t="str">
            <v>女</v>
          </cell>
          <cell r="G1144" t="str">
            <v>一般生</v>
          </cell>
        </row>
        <row r="1145">
          <cell r="A1145">
            <v>104400811</v>
          </cell>
          <cell r="B1145" t="str">
            <v>A227473715</v>
          </cell>
          <cell r="C1145" t="str">
            <v>幼保</v>
          </cell>
          <cell r="D1145" t="str">
            <v>李宜珊</v>
          </cell>
          <cell r="E1145">
            <v>851028</v>
          </cell>
          <cell r="F1145" t="str">
            <v>女</v>
          </cell>
          <cell r="G1145" t="str">
            <v>一般生</v>
          </cell>
        </row>
        <row r="1146">
          <cell r="A1146">
            <v>104400812</v>
          </cell>
          <cell r="B1146" t="str">
            <v>F229527408</v>
          </cell>
          <cell r="C1146" t="str">
            <v>幼保</v>
          </cell>
          <cell r="D1146" t="str">
            <v>鄭郁庭</v>
          </cell>
          <cell r="E1146">
            <v>860407</v>
          </cell>
          <cell r="F1146" t="str">
            <v>女</v>
          </cell>
          <cell r="G1146" t="str">
            <v>一般生</v>
          </cell>
        </row>
        <row r="1147">
          <cell r="A1147">
            <v>104400813</v>
          </cell>
          <cell r="B1147" t="str">
            <v>F229392290</v>
          </cell>
          <cell r="C1147" t="str">
            <v>幼保</v>
          </cell>
          <cell r="D1147" t="str">
            <v>許珮菁</v>
          </cell>
          <cell r="E1147">
            <v>860722</v>
          </cell>
          <cell r="F1147" t="str">
            <v>女</v>
          </cell>
          <cell r="G1147" t="str">
            <v>一般生</v>
          </cell>
        </row>
        <row r="1148">
          <cell r="A1148">
            <v>104400815</v>
          </cell>
          <cell r="B1148" t="str">
            <v>P224057186</v>
          </cell>
          <cell r="C1148" t="str">
            <v>幼保</v>
          </cell>
          <cell r="D1148" t="str">
            <v>連思涵</v>
          </cell>
          <cell r="E1148">
            <v>860423</v>
          </cell>
          <cell r="F1148" t="str">
            <v>女</v>
          </cell>
          <cell r="G1148" t="str">
            <v>一般生</v>
          </cell>
        </row>
        <row r="1149">
          <cell r="A1149">
            <v>104400816</v>
          </cell>
          <cell r="B1149" t="str">
            <v>M222705909</v>
          </cell>
          <cell r="C1149" t="str">
            <v>幼保</v>
          </cell>
          <cell r="D1149" t="str">
            <v>簡吟羽</v>
          </cell>
          <cell r="E1149">
            <v>860318</v>
          </cell>
          <cell r="F1149" t="str">
            <v>女</v>
          </cell>
          <cell r="G1149" t="str">
            <v>一般生</v>
          </cell>
        </row>
        <row r="1150">
          <cell r="A1150">
            <v>104400817</v>
          </cell>
          <cell r="B1150" t="str">
            <v>G222227282</v>
          </cell>
          <cell r="C1150" t="str">
            <v>幼保</v>
          </cell>
          <cell r="D1150" t="str">
            <v>廖珮軒</v>
          </cell>
          <cell r="E1150">
            <v>860820</v>
          </cell>
          <cell r="F1150" t="str">
            <v>女</v>
          </cell>
          <cell r="G1150" t="str">
            <v>一般生</v>
          </cell>
        </row>
        <row r="1151">
          <cell r="A1151">
            <v>104400818</v>
          </cell>
          <cell r="B1151" t="str">
            <v>F228936912</v>
          </cell>
          <cell r="C1151" t="str">
            <v>幼保</v>
          </cell>
          <cell r="D1151" t="str">
            <v>謝欣恬</v>
          </cell>
          <cell r="E1151">
            <v>860806</v>
          </cell>
          <cell r="F1151" t="str">
            <v>女</v>
          </cell>
          <cell r="G1151" t="str">
            <v>一般生</v>
          </cell>
        </row>
        <row r="1152">
          <cell r="A1152">
            <v>104400819</v>
          </cell>
          <cell r="B1152" t="str">
            <v>F228728312</v>
          </cell>
          <cell r="C1152" t="str">
            <v>幼保</v>
          </cell>
          <cell r="D1152" t="str">
            <v>簡宇庭</v>
          </cell>
          <cell r="E1152">
            <v>850908</v>
          </cell>
          <cell r="F1152" t="str">
            <v>女</v>
          </cell>
          <cell r="G1152" t="str">
            <v>一般生</v>
          </cell>
        </row>
        <row r="1153">
          <cell r="A1153">
            <v>104400820</v>
          </cell>
          <cell r="B1153" t="str">
            <v>H224780256</v>
          </cell>
          <cell r="C1153" t="str">
            <v>幼保</v>
          </cell>
          <cell r="D1153" t="str">
            <v>梁雅惠</v>
          </cell>
          <cell r="E1153">
            <v>860112</v>
          </cell>
          <cell r="F1153" t="str">
            <v>女</v>
          </cell>
          <cell r="G1153" t="str">
            <v>一般生</v>
          </cell>
        </row>
        <row r="1154">
          <cell r="A1154">
            <v>104400821</v>
          </cell>
          <cell r="B1154" t="str">
            <v>H224829070</v>
          </cell>
          <cell r="C1154" t="str">
            <v>幼保</v>
          </cell>
          <cell r="D1154" t="str">
            <v>許雯琇</v>
          </cell>
          <cell r="E1154">
            <v>860808</v>
          </cell>
          <cell r="F1154" t="str">
            <v>女</v>
          </cell>
          <cell r="G1154" t="str">
            <v>一般生</v>
          </cell>
        </row>
        <row r="1155">
          <cell r="A1155">
            <v>104400822</v>
          </cell>
          <cell r="B1155" t="str">
            <v>H225107199</v>
          </cell>
          <cell r="C1155" t="str">
            <v>幼保</v>
          </cell>
          <cell r="D1155" t="str">
            <v>邱怡瑄</v>
          </cell>
          <cell r="E1155">
            <v>851017</v>
          </cell>
          <cell r="F1155" t="str">
            <v>女</v>
          </cell>
          <cell r="G1155" t="str">
            <v>一般生</v>
          </cell>
        </row>
        <row r="1156">
          <cell r="A1156">
            <v>104400823</v>
          </cell>
          <cell r="B1156" t="str">
            <v>J222810154</v>
          </cell>
          <cell r="C1156" t="str">
            <v>幼保</v>
          </cell>
          <cell r="D1156" t="str">
            <v>呂庭瑄</v>
          </cell>
          <cell r="E1156">
            <v>860401</v>
          </cell>
          <cell r="F1156" t="str">
            <v>女</v>
          </cell>
          <cell r="G1156" t="str">
            <v>一般生</v>
          </cell>
        </row>
        <row r="1157">
          <cell r="A1157">
            <v>104400826</v>
          </cell>
          <cell r="B1157" t="str">
            <v>H224857430</v>
          </cell>
          <cell r="C1157" t="str">
            <v>幼保</v>
          </cell>
          <cell r="D1157" t="str">
            <v>鄭嘉瑄</v>
          </cell>
          <cell r="E1157">
            <v>860610</v>
          </cell>
          <cell r="F1157" t="str">
            <v>女</v>
          </cell>
          <cell r="G1157" t="str">
            <v>一般生</v>
          </cell>
        </row>
        <row r="1158">
          <cell r="A1158">
            <v>104400827</v>
          </cell>
          <cell r="B1158" t="str">
            <v>H224114823</v>
          </cell>
          <cell r="C1158" t="str">
            <v>幼保</v>
          </cell>
          <cell r="D1158" t="str">
            <v>吳星慧</v>
          </cell>
          <cell r="E1158">
            <v>851002</v>
          </cell>
          <cell r="F1158" t="str">
            <v>女</v>
          </cell>
          <cell r="G1158" t="str">
            <v>一般生</v>
          </cell>
        </row>
        <row r="1159">
          <cell r="A1159">
            <v>104400828</v>
          </cell>
          <cell r="B1159" t="str">
            <v>F227379806</v>
          </cell>
          <cell r="C1159" t="str">
            <v>幼保</v>
          </cell>
          <cell r="D1159" t="str">
            <v>蘇羿紜</v>
          </cell>
          <cell r="E1159">
            <v>860724</v>
          </cell>
          <cell r="F1159" t="str">
            <v>女</v>
          </cell>
          <cell r="G1159" t="str">
            <v>一般生</v>
          </cell>
        </row>
        <row r="1160">
          <cell r="A1160">
            <v>104400830</v>
          </cell>
          <cell r="B1160" t="str">
            <v>F229531546</v>
          </cell>
          <cell r="C1160" t="str">
            <v>幼保</v>
          </cell>
          <cell r="D1160" t="str">
            <v>易思含</v>
          </cell>
          <cell r="E1160">
            <v>860607</v>
          </cell>
          <cell r="F1160" t="str">
            <v>女</v>
          </cell>
          <cell r="G1160" t="str">
            <v>一般生</v>
          </cell>
        </row>
        <row r="1161">
          <cell r="A1161">
            <v>104400831</v>
          </cell>
          <cell r="B1161" t="str">
            <v>F229520776</v>
          </cell>
          <cell r="C1161" t="str">
            <v>幼保</v>
          </cell>
          <cell r="D1161" t="str">
            <v>楊雅婷</v>
          </cell>
          <cell r="E1161">
            <v>860119</v>
          </cell>
          <cell r="F1161" t="str">
            <v>女</v>
          </cell>
          <cell r="G1161" t="str">
            <v>一般生</v>
          </cell>
        </row>
        <row r="1162">
          <cell r="A1162">
            <v>104400835</v>
          </cell>
          <cell r="B1162" t="str">
            <v>K222859483</v>
          </cell>
          <cell r="C1162" t="str">
            <v>幼保</v>
          </cell>
          <cell r="D1162" t="str">
            <v>謝文鈞</v>
          </cell>
          <cell r="E1162">
            <v>860309</v>
          </cell>
          <cell r="F1162" t="str">
            <v>女</v>
          </cell>
          <cell r="G1162" t="str">
            <v>一般生</v>
          </cell>
        </row>
        <row r="1163">
          <cell r="A1163">
            <v>106402012</v>
          </cell>
          <cell r="B1163" t="str">
            <v>O200443967</v>
          </cell>
          <cell r="C1163" t="str">
            <v>幼保</v>
          </cell>
          <cell r="D1163" t="str">
            <v>曾仕鈺</v>
          </cell>
          <cell r="E1163">
            <v>860704</v>
          </cell>
          <cell r="F1163" t="str">
            <v>女</v>
          </cell>
          <cell r="G1163" t="str">
            <v>一般生</v>
          </cell>
        </row>
        <row r="1164">
          <cell r="A1164">
            <v>104400842</v>
          </cell>
          <cell r="B1164" t="str">
            <v>U221831087</v>
          </cell>
          <cell r="C1164" t="str">
            <v>幼保</v>
          </cell>
          <cell r="D1164" t="str">
            <v>陳宜君</v>
          </cell>
          <cell r="E1164">
            <v>850410</v>
          </cell>
          <cell r="F1164" t="str">
            <v>女</v>
          </cell>
          <cell r="G1164" t="str">
            <v>原住民</v>
          </cell>
        </row>
        <row r="1165">
          <cell r="A1165">
            <v>104400843</v>
          </cell>
          <cell r="B1165" t="str">
            <v>K222725339</v>
          </cell>
          <cell r="C1165" t="str">
            <v>幼保</v>
          </cell>
          <cell r="D1165" t="str">
            <v>莊嫣英</v>
          </cell>
          <cell r="E1165">
            <v>860822</v>
          </cell>
          <cell r="F1165" t="str">
            <v>女</v>
          </cell>
          <cell r="G1165" t="str">
            <v>一般生</v>
          </cell>
        </row>
        <row r="1166">
          <cell r="A1166">
            <v>104400844</v>
          </cell>
          <cell r="B1166" t="str">
            <v>F229358298</v>
          </cell>
          <cell r="C1166" t="str">
            <v>幼保</v>
          </cell>
          <cell r="D1166" t="str">
            <v>廖悅羽</v>
          </cell>
          <cell r="E1166">
            <v>851110</v>
          </cell>
          <cell r="F1166" t="str">
            <v>女</v>
          </cell>
          <cell r="G1166" t="str">
            <v>一般生</v>
          </cell>
        </row>
        <row r="1167">
          <cell r="A1167">
            <v>104400845</v>
          </cell>
          <cell r="B1167" t="str">
            <v>A229137847</v>
          </cell>
          <cell r="C1167" t="str">
            <v>幼保</v>
          </cell>
          <cell r="D1167" t="str">
            <v>蔡雨彤</v>
          </cell>
          <cell r="E1167">
            <v>860817</v>
          </cell>
          <cell r="F1167" t="str">
            <v>女</v>
          </cell>
          <cell r="G1167" t="str">
            <v>一般生</v>
          </cell>
        </row>
        <row r="1168">
          <cell r="A1168">
            <v>104400847</v>
          </cell>
          <cell r="B1168" t="str">
            <v>H224824682</v>
          </cell>
          <cell r="C1168" t="str">
            <v>幼保</v>
          </cell>
          <cell r="D1168" t="str">
            <v>鄭芷晴</v>
          </cell>
          <cell r="E1168">
            <v>860421</v>
          </cell>
          <cell r="F1168" t="str">
            <v>女</v>
          </cell>
          <cell r="G1168" t="str">
            <v>一般生</v>
          </cell>
        </row>
        <row r="1169">
          <cell r="A1169">
            <v>104400901</v>
          </cell>
          <cell r="B1169" t="str">
            <v>L124897676</v>
          </cell>
          <cell r="C1169" t="str">
            <v>社工</v>
          </cell>
          <cell r="D1169" t="str">
            <v>陳謙</v>
          </cell>
          <cell r="E1169">
            <v>850808</v>
          </cell>
          <cell r="F1169" t="str">
            <v>男</v>
          </cell>
          <cell r="G1169" t="str">
            <v>一般生</v>
          </cell>
        </row>
        <row r="1170">
          <cell r="A1170">
            <v>104400906</v>
          </cell>
          <cell r="B1170" t="str">
            <v>N225195255</v>
          </cell>
          <cell r="C1170" t="str">
            <v>社工</v>
          </cell>
          <cell r="D1170" t="str">
            <v>許瑩莓</v>
          </cell>
          <cell r="E1170">
            <v>860623</v>
          </cell>
          <cell r="F1170" t="str">
            <v>女</v>
          </cell>
          <cell r="G1170" t="str">
            <v>一般生</v>
          </cell>
        </row>
        <row r="1171">
          <cell r="A1171">
            <v>104400911</v>
          </cell>
          <cell r="B1171" t="str">
            <v>K222762930</v>
          </cell>
          <cell r="C1171" t="str">
            <v>社工</v>
          </cell>
          <cell r="D1171" t="str">
            <v>謝宜恬</v>
          </cell>
          <cell r="E1171">
            <v>860213</v>
          </cell>
          <cell r="F1171" t="str">
            <v>女</v>
          </cell>
          <cell r="G1171" t="str">
            <v>一般生</v>
          </cell>
        </row>
        <row r="1172">
          <cell r="A1172">
            <v>104400912</v>
          </cell>
          <cell r="B1172" t="str">
            <v>L125170370</v>
          </cell>
          <cell r="C1172" t="str">
            <v>社工</v>
          </cell>
          <cell r="D1172" t="str">
            <v>鍾孟剛</v>
          </cell>
          <cell r="E1172">
            <v>851121</v>
          </cell>
          <cell r="F1172" t="str">
            <v>男</v>
          </cell>
          <cell r="G1172" t="str">
            <v>一般生</v>
          </cell>
        </row>
        <row r="1173">
          <cell r="A1173">
            <v>104400915</v>
          </cell>
          <cell r="B1173" t="str">
            <v>H225109684</v>
          </cell>
          <cell r="C1173" t="str">
            <v>社工</v>
          </cell>
          <cell r="D1173" t="str">
            <v>簡欣瑜</v>
          </cell>
          <cell r="E1173">
            <v>860212</v>
          </cell>
          <cell r="F1173" t="str">
            <v>女</v>
          </cell>
          <cell r="G1173" t="str">
            <v>一般生</v>
          </cell>
        </row>
        <row r="1174">
          <cell r="A1174">
            <v>104400918</v>
          </cell>
          <cell r="B1174" t="str">
            <v>K222858824</v>
          </cell>
          <cell r="C1174" t="str">
            <v>社工</v>
          </cell>
          <cell r="D1174" t="str">
            <v>錢盧憶</v>
          </cell>
          <cell r="E1174">
            <v>851018</v>
          </cell>
          <cell r="F1174" t="str">
            <v>女</v>
          </cell>
          <cell r="G1174" t="str">
            <v>原住民</v>
          </cell>
        </row>
        <row r="1175">
          <cell r="A1175">
            <v>104400919</v>
          </cell>
          <cell r="B1175" t="str">
            <v>K122916749</v>
          </cell>
          <cell r="C1175" t="str">
            <v>社工</v>
          </cell>
          <cell r="D1175" t="str">
            <v>徐宇紳</v>
          </cell>
          <cell r="E1175">
            <v>850920</v>
          </cell>
          <cell r="F1175" t="str">
            <v>男</v>
          </cell>
          <cell r="G1175" t="str">
            <v>一般生</v>
          </cell>
        </row>
        <row r="1176">
          <cell r="A1176">
            <v>104400925</v>
          </cell>
          <cell r="B1176" t="str">
            <v>K222766705</v>
          </cell>
          <cell r="C1176" t="str">
            <v>社工</v>
          </cell>
          <cell r="D1176" t="str">
            <v>吳怡蓁</v>
          </cell>
          <cell r="E1176">
            <v>860711</v>
          </cell>
          <cell r="F1176" t="str">
            <v>女</v>
          </cell>
          <cell r="G1176" t="str">
            <v>一般生</v>
          </cell>
        </row>
        <row r="1177">
          <cell r="A1177">
            <v>104400926</v>
          </cell>
          <cell r="B1177" t="str">
            <v>A130647147</v>
          </cell>
          <cell r="C1177" t="str">
            <v>社工</v>
          </cell>
          <cell r="D1177" t="str">
            <v>王顯民</v>
          </cell>
          <cell r="E1177">
            <v>860318</v>
          </cell>
          <cell r="F1177" t="str">
            <v>男</v>
          </cell>
          <cell r="G1177" t="str">
            <v>一般生</v>
          </cell>
        </row>
        <row r="1178">
          <cell r="A1178">
            <v>104400927</v>
          </cell>
          <cell r="B1178" t="str">
            <v>A129639175</v>
          </cell>
          <cell r="C1178" t="str">
            <v>社工</v>
          </cell>
          <cell r="D1178" t="str">
            <v>趙信瑞</v>
          </cell>
          <cell r="E1178">
            <v>860331</v>
          </cell>
          <cell r="F1178" t="str">
            <v>男</v>
          </cell>
          <cell r="G1178" t="str">
            <v>一般生</v>
          </cell>
        </row>
        <row r="1179">
          <cell r="A1179">
            <v>104400931</v>
          </cell>
          <cell r="B1179" t="str">
            <v>P224089357</v>
          </cell>
          <cell r="C1179" t="str">
            <v>社工</v>
          </cell>
          <cell r="D1179" t="str">
            <v>陳靜秋</v>
          </cell>
          <cell r="E1179">
            <v>850925</v>
          </cell>
          <cell r="F1179" t="str">
            <v>女</v>
          </cell>
          <cell r="G1179" t="str">
            <v>中度身心障礙學生</v>
          </cell>
        </row>
        <row r="1180">
          <cell r="A1180">
            <v>104400933</v>
          </cell>
          <cell r="B1180" t="str">
            <v>U121981277</v>
          </cell>
          <cell r="C1180" t="str">
            <v>社工</v>
          </cell>
          <cell r="D1180" t="str">
            <v>黃建昌</v>
          </cell>
          <cell r="E1180">
            <v>860716</v>
          </cell>
          <cell r="F1180" t="str">
            <v>男</v>
          </cell>
          <cell r="G1180" t="str">
            <v>一般生</v>
          </cell>
        </row>
        <row r="1181">
          <cell r="A1181">
            <v>104400934</v>
          </cell>
          <cell r="B1181" t="str">
            <v>I100311369</v>
          </cell>
          <cell r="C1181" t="str">
            <v>社工</v>
          </cell>
          <cell r="D1181" t="str">
            <v>楊鈞閎</v>
          </cell>
          <cell r="E1181">
            <v>860812</v>
          </cell>
          <cell r="F1181" t="str">
            <v>男</v>
          </cell>
          <cell r="G1181" t="str">
            <v>一般生</v>
          </cell>
        </row>
        <row r="1182">
          <cell r="A1182">
            <v>104400936</v>
          </cell>
          <cell r="B1182" t="str">
            <v>M122790675</v>
          </cell>
          <cell r="C1182" t="str">
            <v>社工</v>
          </cell>
          <cell r="D1182" t="str">
            <v>張晏嘉</v>
          </cell>
          <cell r="E1182">
            <v>860424</v>
          </cell>
          <cell r="F1182" t="str">
            <v>男</v>
          </cell>
          <cell r="G1182" t="str">
            <v>一般生</v>
          </cell>
        </row>
        <row r="1183">
          <cell r="A1183">
            <v>104400937</v>
          </cell>
          <cell r="B1183" t="str">
            <v>N225837418</v>
          </cell>
          <cell r="C1183" t="str">
            <v>社工</v>
          </cell>
          <cell r="D1183" t="str">
            <v>陳巧庭</v>
          </cell>
          <cell r="E1183">
            <v>860521</v>
          </cell>
          <cell r="F1183" t="str">
            <v>女</v>
          </cell>
          <cell r="G1183" t="str">
            <v>一般生</v>
          </cell>
        </row>
        <row r="1184">
          <cell r="A1184">
            <v>104400938</v>
          </cell>
          <cell r="B1184" t="str">
            <v>O200380189</v>
          </cell>
          <cell r="C1184" t="str">
            <v>社工</v>
          </cell>
          <cell r="D1184" t="str">
            <v>蔡美貞</v>
          </cell>
          <cell r="E1184">
            <v>840420</v>
          </cell>
          <cell r="F1184" t="str">
            <v>女</v>
          </cell>
          <cell r="G1184" t="str">
            <v>一般生</v>
          </cell>
        </row>
        <row r="1185">
          <cell r="A1185">
            <v>104400940</v>
          </cell>
          <cell r="B1185" t="str">
            <v>K222761531</v>
          </cell>
          <cell r="C1185" t="str">
            <v>社工</v>
          </cell>
          <cell r="D1185" t="str">
            <v>謝佳容</v>
          </cell>
          <cell r="E1185">
            <v>860125</v>
          </cell>
          <cell r="F1185" t="str">
            <v>女</v>
          </cell>
          <cell r="G1185" t="str">
            <v>一般生</v>
          </cell>
        </row>
        <row r="1186">
          <cell r="A1186">
            <v>104400942</v>
          </cell>
          <cell r="B1186" t="str">
            <v>L224902469</v>
          </cell>
          <cell r="C1186" t="str">
            <v>社工</v>
          </cell>
          <cell r="D1186" t="str">
            <v>王宇凡</v>
          </cell>
          <cell r="E1186">
            <v>860207</v>
          </cell>
          <cell r="F1186" t="str">
            <v>女</v>
          </cell>
          <cell r="G1186" t="str">
            <v>一般生</v>
          </cell>
        </row>
        <row r="1187">
          <cell r="A1187">
            <v>104400943</v>
          </cell>
          <cell r="B1187" t="str">
            <v>L224873383</v>
          </cell>
          <cell r="C1187" t="str">
            <v>社工</v>
          </cell>
          <cell r="D1187" t="str">
            <v>林汶萱</v>
          </cell>
          <cell r="E1187">
            <v>860422</v>
          </cell>
          <cell r="F1187" t="str">
            <v>女</v>
          </cell>
          <cell r="G1187" t="str">
            <v>一般生</v>
          </cell>
        </row>
        <row r="1188">
          <cell r="A1188">
            <v>104400944</v>
          </cell>
          <cell r="B1188" t="str">
            <v>K222918423</v>
          </cell>
          <cell r="C1188" t="str">
            <v>社工</v>
          </cell>
          <cell r="D1188" t="str">
            <v>聶婧宇</v>
          </cell>
          <cell r="E1188">
            <v>860403</v>
          </cell>
          <cell r="F1188" t="str">
            <v>女</v>
          </cell>
          <cell r="G1188" t="str">
            <v>一般生</v>
          </cell>
        </row>
        <row r="1189">
          <cell r="A1189">
            <v>104400945</v>
          </cell>
          <cell r="B1189" t="str">
            <v>H224788038</v>
          </cell>
          <cell r="C1189" t="str">
            <v>社工</v>
          </cell>
          <cell r="D1189" t="str">
            <v>封宜</v>
          </cell>
          <cell r="E1189">
            <v>860427</v>
          </cell>
          <cell r="F1189" t="str">
            <v>女</v>
          </cell>
          <cell r="G1189" t="str">
            <v>一般生</v>
          </cell>
        </row>
        <row r="1190">
          <cell r="A1190">
            <v>104400947</v>
          </cell>
          <cell r="B1190" t="str">
            <v>F229402835</v>
          </cell>
          <cell r="C1190" t="str">
            <v>社工</v>
          </cell>
          <cell r="D1190" t="str">
            <v>吳昀姿</v>
          </cell>
          <cell r="E1190">
            <v>851109</v>
          </cell>
          <cell r="F1190" t="str">
            <v>女</v>
          </cell>
          <cell r="G1190" t="str">
            <v>一般生</v>
          </cell>
        </row>
        <row r="1191">
          <cell r="A1191">
            <v>104400950</v>
          </cell>
          <cell r="B1191" t="str">
            <v>M222872692</v>
          </cell>
          <cell r="C1191" t="str">
            <v>社工</v>
          </cell>
          <cell r="D1191" t="str">
            <v>林馨</v>
          </cell>
          <cell r="E1191">
            <v>860325</v>
          </cell>
          <cell r="F1191" t="str">
            <v>女</v>
          </cell>
          <cell r="G1191" t="str">
            <v>原住民</v>
          </cell>
        </row>
        <row r="1192">
          <cell r="A1192">
            <v>104400951</v>
          </cell>
          <cell r="B1192" t="str">
            <v>H225063549</v>
          </cell>
          <cell r="C1192" t="str">
            <v>社工</v>
          </cell>
          <cell r="D1192" t="str">
            <v>劉美昕</v>
          </cell>
          <cell r="E1192">
            <v>860226</v>
          </cell>
          <cell r="F1192" t="str">
            <v>女</v>
          </cell>
          <cell r="G1192" t="str">
            <v>一般生</v>
          </cell>
        </row>
        <row r="1193">
          <cell r="A1193">
            <v>104400952</v>
          </cell>
          <cell r="B1193" t="str">
            <v>J222764326</v>
          </cell>
          <cell r="C1193" t="str">
            <v>社工</v>
          </cell>
          <cell r="D1193" t="str">
            <v>劉俞君</v>
          </cell>
          <cell r="E1193">
            <v>860127</v>
          </cell>
          <cell r="F1193" t="str">
            <v>女</v>
          </cell>
          <cell r="G1193" t="str">
            <v>輕度身心障礙學生</v>
          </cell>
        </row>
        <row r="1194">
          <cell r="A1194">
            <v>104400954</v>
          </cell>
          <cell r="B1194" t="str">
            <v>L225011289</v>
          </cell>
          <cell r="C1194" t="str">
            <v>社工</v>
          </cell>
          <cell r="D1194" t="str">
            <v>朱沛俞</v>
          </cell>
          <cell r="E1194">
            <v>851005</v>
          </cell>
          <cell r="F1194" t="str">
            <v>女</v>
          </cell>
          <cell r="G1194" t="str">
            <v>一般生</v>
          </cell>
        </row>
        <row r="1195">
          <cell r="A1195">
            <v>104400957</v>
          </cell>
          <cell r="B1195" t="str">
            <v>J122887224</v>
          </cell>
          <cell r="C1195" t="str">
            <v>社工</v>
          </cell>
          <cell r="D1195" t="str">
            <v>楊宗祥</v>
          </cell>
          <cell r="E1195">
            <v>860205</v>
          </cell>
          <cell r="F1195" t="str">
            <v>男</v>
          </cell>
          <cell r="G1195" t="str">
            <v>一般生</v>
          </cell>
        </row>
        <row r="1196">
          <cell r="A1196">
            <v>104400959</v>
          </cell>
          <cell r="B1196" t="str">
            <v>K222485607</v>
          </cell>
          <cell r="C1196" t="str">
            <v>社工</v>
          </cell>
          <cell r="D1196" t="str">
            <v>謝淑雅</v>
          </cell>
          <cell r="E1196">
            <v>851127</v>
          </cell>
          <cell r="F1196" t="str">
            <v>女</v>
          </cell>
          <cell r="G1196" t="str">
            <v>一般生</v>
          </cell>
        </row>
        <row r="1197">
          <cell r="A1197">
            <v>104400966</v>
          </cell>
          <cell r="B1197" t="str">
            <v>A229358284</v>
          </cell>
          <cell r="C1197" t="str">
            <v>社工</v>
          </cell>
          <cell r="D1197" t="str">
            <v>王珮珊</v>
          </cell>
          <cell r="E1197">
            <v>860211</v>
          </cell>
          <cell r="F1197" t="str">
            <v>女</v>
          </cell>
          <cell r="G1197" t="str">
            <v>一般生</v>
          </cell>
        </row>
        <row r="1198">
          <cell r="A1198">
            <v>104400970</v>
          </cell>
          <cell r="B1198" t="str">
            <v>H224114261</v>
          </cell>
          <cell r="C1198" t="str">
            <v>社工</v>
          </cell>
          <cell r="D1198" t="str">
            <v>王怡凡</v>
          </cell>
          <cell r="E1198">
            <v>850926</v>
          </cell>
          <cell r="F1198" t="str">
            <v>女</v>
          </cell>
          <cell r="G1198" t="str">
            <v>一般生</v>
          </cell>
        </row>
        <row r="1199">
          <cell r="A1199">
            <v>104400971</v>
          </cell>
          <cell r="B1199" t="str">
            <v>K123015787</v>
          </cell>
          <cell r="C1199" t="str">
            <v>社工</v>
          </cell>
          <cell r="D1199" t="str">
            <v>陳威瑀</v>
          </cell>
          <cell r="E1199">
            <v>860417</v>
          </cell>
          <cell r="F1199" t="str">
            <v>男</v>
          </cell>
          <cell r="G1199" t="str">
            <v>一般生</v>
          </cell>
        </row>
        <row r="1200">
          <cell r="A1200">
            <v>104400975</v>
          </cell>
          <cell r="B1200" t="str">
            <v>S123876099</v>
          </cell>
          <cell r="C1200" t="str">
            <v>社工</v>
          </cell>
          <cell r="D1200" t="str">
            <v>王思晨</v>
          </cell>
          <cell r="E1200">
            <v>831205</v>
          </cell>
          <cell r="F1200" t="str">
            <v>男</v>
          </cell>
          <cell r="G1200" t="str">
            <v>一般生</v>
          </cell>
        </row>
        <row r="1201">
          <cell r="A1201">
            <v>104400977</v>
          </cell>
          <cell r="B1201" t="str">
            <v>F130029037</v>
          </cell>
          <cell r="C1201" t="str">
            <v>社工</v>
          </cell>
          <cell r="D1201" t="str">
            <v>蕭鎧霖</v>
          </cell>
          <cell r="E1201">
            <v>860605</v>
          </cell>
          <cell r="F1201" t="str">
            <v>男</v>
          </cell>
          <cell r="G1201" t="str">
            <v>一般生</v>
          </cell>
        </row>
        <row r="1202">
          <cell r="A1202">
            <v>104400978</v>
          </cell>
          <cell r="B1202" t="str">
            <v>A229565690</v>
          </cell>
          <cell r="C1202" t="str">
            <v>社工</v>
          </cell>
          <cell r="D1202" t="str">
            <v>楊文綺</v>
          </cell>
          <cell r="E1202">
            <v>851121</v>
          </cell>
          <cell r="F1202" t="str">
            <v>女</v>
          </cell>
          <cell r="G1202" t="str">
            <v>一般生</v>
          </cell>
        </row>
        <row r="1203">
          <cell r="A1203">
            <v>104400979</v>
          </cell>
          <cell r="B1203" t="str">
            <v>A228663802</v>
          </cell>
          <cell r="C1203" t="str">
            <v>社工</v>
          </cell>
          <cell r="D1203" t="str">
            <v>黃品臻</v>
          </cell>
          <cell r="E1203">
            <v>851130</v>
          </cell>
          <cell r="F1203" t="str">
            <v>女</v>
          </cell>
          <cell r="G1203" t="str">
            <v>一般生</v>
          </cell>
        </row>
        <row r="1204">
          <cell r="A1204">
            <v>104400980</v>
          </cell>
          <cell r="B1204" t="str">
            <v>A130648304</v>
          </cell>
          <cell r="C1204" t="str">
            <v>社工</v>
          </cell>
          <cell r="D1204" t="str">
            <v>林哲廷</v>
          </cell>
          <cell r="E1204">
            <v>860515</v>
          </cell>
          <cell r="F1204" t="str">
            <v>男</v>
          </cell>
          <cell r="G1204" t="str">
            <v>一般生</v>
          </cell>
        </row>
        <row r="1205">
          <cell r="A1205">
            <v>104400982</v>
          </cell>
          <cell r="B1205" t="str">
            <v>K222958801</v>
          </cell>
          <cell r="C1205" t="str">
            <v>社工</v>
          </cell>
          <cell r="D1205" t="str">
            <v>黃一芸</v>
          </cell>
          <cell r="E1205">
            <v>860527</v>
          </cell>
          <cell r="F1205" t="str">
            <v>女</v>
          </cell>
          <cell r="G1205" t="str">
            <v>一般生</v>
          </cell>
        </row>
        <row r="1206">
          <cell r="A1206">
            <v>104400983</v>
          </cell>
          <cell r="B1206" t="str">
            <v>H124946896</v>
          </cell>
          <cell r="C1206" t="str">
            <v>社工</v>
          </cell>
          <cell r="D1206" t="str">
            <v>黃元富</v>
          </cell>
          <cell r="E1206">
            <v>860809</v>
          </cell>
          <cell r="F1206" t="str">
            <v>男</v>
          </cell>
          <cell r="G1206" t="str">
            <v>一般生</v>
          </cell>
        </row>
        <row r="1207">
          <cell r="A1207">
            <v>104400984</v>
          </cell>
          <cell r="B1207" t="str">
            <v>K222563857</v>
          </cell>
          <cell r="C1207" t="str">
            <v>社工</v>
          </cell>
          <cell r="D1207" t="str">
            <v>鍾佩芸</v>
          </cell>
          <cell r="E1207">
            <v>851102</v>
          </cell>
          <cell r="F1207" t="str">
            <v>女</v>
          </cell>
          <cell r="G1207" t="str">
            <v>一般生</v>
          </cell>
        </row>
        <row r="1208">
          <cell r="A1208">
            <v>104400985</v>
          </cell>
          <cell r="B1208" t="str">
            <v>K222562449</v>
          </cell>
          <cell r="C1208" t="str">
            <v>社工</v>
          </cell>
          <cell r="D1208" t="str">
            <v>黃郁喬</v>
          </cell>
          <cell r="E1208">
            <v>850927</v>
          </cell>
          <cell r="F1208" t="str">
            <v>女</v>
          </cell>
          <cell r="G1208" t="str">
            <v>一般生</v>
          </cell>
        </row>
        <row r="1209">
          <cell r="A1209">
            <v>104400986</v>
          </cell>
          <cell r="B1209" t="str">
            <v>K222766358</v>
          </cell>
          <cell r="C1209" t="str">
            <v>社工</v>
          </cell>
          <cell r="D1209" t="str">
            <v>蔡怡欣</v>
          </cell>
          <cell r="E1209">
            <v>860729</v>
          </cell>
          <cell r="F1209" t="str">
            <v>女</v>
          </cell>
          <cell r="G1209" t="str">
            <v>一般生</v>
          </cell>
        </row>
        <row r="1210">
          <cell r="A1210">
            <v>104400987</v>
          </cell>
          <cell r="B1210" t="str">
            <v>J222764013</v>
          </cell>
          <cell r="C1210" t="str">
            <v>社工</v>
          </cell>
          <cell r="D1210" t="str">
            <v>邱筠軒</v>
          </cell>
          <cell r="E1210">
            <v>851206</v>
          </cell>
          <cell r="F1210" t="str">
            <v>女</v>
          </cell>
          <cell r="G1210" t="str">
            <v>一般生</v>
          </cell>
        </row>
        <row r="1211">
          <cell r="A1211">
            <v>104400988</v>
          </cell>
          <cell r="B1211" t="str">
            <v>H124979537</v>
          </cell>
          <cell r="C1211" t="str">
            <v>社工</v>
          </cell>
          <cell r="D1211" t="str">
            <v>吳俊霖</v>
          </cell>
          <cell r="E1211">
            <v>860612</v>
          </cell>
          <cell r="F1211" t="str">
            <v>男</v>
          </cell>
          <cell r="G1211" t="str">
            <v>一般生</v>
          </cell>
        </row>
        <row r="1212">
          <cell r="A1212">
            <v>104400989</v>
          </cell>
          <cell r="B1212" t="str">
            <v>N224858628</v>
          </cell>
          <cell r="C1212" t="str">
            <v>社工</v>
          </cell>
          <cell r="D1212" t="str">
            <v>張珮蓉</v>
          </cell>
          <cell r="E1212">
            <v>850301</v>
          </cell>
          <cell r="F1212" t="str">
            <v>女</v>
          </cell>
          <cell r="G1212" t="str">
            <v>一般生</v>
          </cell>
        </row>
        <row r="1213">
          <cell r="A1213">
            <v>104400991</v>
          </cell>
          <cell r="B1213" t="str">
            <v>K122955460</v>
          </cell>
          <cell r="C1213" t="str">
            <v>社工</v>
          </cell>
          <cell r="D1213" t="str">
            <v>張育航</v>
          </cell>
          <cell r="E1213">
            <v>851011</v>
          </cell>
          <cell r="F1213" t="str">
            <v>男</v>
          </cell>
          <cell r="G1213" t="str">
            <v>一般生</v>
          </cell>
        </row>
        <row r="1214">
          <cell r="A1214">
            <v>104400992</v>
          </cell>
          <cell r="B1214" t="str">
            <v>K222847401</v>
          </cell>
          <cell r="C1214" t="str">
            <v>社工</v>
          </cell>
          <cell r="D1214" t="str">
            <v>張卉嫺</v>
          </cell>
          <cell r="E1214">
            <v>851109</v>
          </cell>
          <cell r="F1214" t="str">
            <v>女</v>
          </cell>
          <cell r="G1214" t="str">
            <v>一般生</v>
          </cell>
        </row>
        <row r="1215">
          <cell r="A1215">
            <v>104400993</v>
          </cell>
          <cell r="B1215" t="str">
            <v>H224515197</v>
          </cell>
          <cell r="C1215" t="str">
            <v>社工</v>
          </cell>
          <cell r="D1215" t="str">
            <v>謝孟婷</v>
          </cell>
          <cell r="E1215">
            <v>840312</v>
          </cell>
          <cell r="F1215" t="str">
            <v>女</v>
          </cell>
          <cell r="G1215" t="str">
            <v>一般生</v>
          </cell>
        </row>
        <row r="1216">
          <cell r="A1216">
            <v>104400997</v>
          </cell>
          <cell r="B1216" t="str">
            <v>E124748146</v>
          </cell>
          <cell r="C1216" t="str">
            <v>社工</v>
          </cell>
          <cell r="D1216" t="str">
            <v>林品言</v>
          </cell>
          <cell r="E1216">
            <v>850229</v>
          </cell>
          <cell r="F1216" t="str">
            <v>男</v>
          </cell>
          <cell r="G1216" t="str">
            <v>一般生</v>
          </cell>
        </row>
        <row r="1217">
          <cell r="A1217">
            <v>104400998</v>
          </cell>
          <cell r="B1217" t="str">
            <v>M122740139</v>
          </cell>
          <cell r="C1217" t="str">
            <v>社工</v>
          </cell>
          <cell r="D1217" t="str">
            <v>孫翌維</v>
          </cell>
          <cell r="E1217">
            <v>860522</v>
          </cell>
          <cell r="F1217" t="str">
            <v>男</v>
          </cell>
          <cell r="G1217" t="str">
            <v>一般生</v>
          </cell>
        </row>
        <row r="1218">
          <cell r="A1218">
            <v>104401004</v>
          </cell>
          <cell r="B1218" t="str">
            <v>L224982396</v>
          </cell>
          <cell r="C1218" t="str">
            <v>休管</v>
          </cell>
          <cell r="D1218" t="str">
            <v>曾怡萍</v>
          </cell>
          <cell r="E1218">
            <v>860611</v>
          </cell>
          <cell r="F1218" t="str">
            <v>女</v>
          </cell>
          <cell r="G1218" t="str">
            <v>一般生</v>
          </cell>
        </row>
        <row r="1219">
          <cell r="A1219">
            <v>104401005</v>
          </cell>
          <cell r="B1219" t="str">
            <v>L125118254</v>
          </cell>
          <cell r="C1219" t="str">
            <v>休管</v>
          </cell>
          <cell r="D1219" t="str">
            <v>王昱翔</v>
          </cell>
          <cell r="E1219">
            <v>860508</v>
          </cell>
          <cell r="F1219" t="str">
            <v>男</v>
          </cell>
          <cell r="G1219" t="str">
            <v>一般生</v>
          </cell>
        </row>
        <row r="1220">
          <cell r="A1220">
            <v>104401008</v>
          </cell>
          <cell r="B1220" t="str">
            <v>Q224106121</v>
          </cell>
          <cell r="C1220" t="str">
            <v>休管</v>
          </cell>
          <cell r="D1220" t="str">
            <v>黃珮如</v>
          </cell>
          <cell r="E1220">
            <v>851203</v>
          </cell>
          <cell r="F1220" t="str">
            <v>女</v>
          </cell>
          <cell r="G1220" t="str">
            <v>一般生</v>
          </cell>
        </row>
        <row r="1221">
          <cell r="A1221">
            <v>104401009</v>
          </cell>
          <cell r="B1221" t="str">
            <v>H124606191</v>
          </cell>
          <cell r="C1221" t="str">
            <v>休管</v>
          </cell>
          <cell r="D1221" t="str">
            <v>溫亭瑄</v>
          </cell>
          <cell r="E1221">
            <v>840922</v>
          </cell>
          <cell r="F1221" t="str">
            <v>男</v>
          </cell>
          <cell r="G1221" t="str">
            <v>一般生</v>
          </cell>
        </row>
        <row r="1222">
          <cell r="A1222">
            <v>104401015</v>
          </cell>
          <cell r="B1222" t="str">
            <v>A129656667</v>
          </cell>
          <cell r="C1222" t="str">
            <v>休管</v>
          </cell>
          <cell r="D1222" t="str">
            <v>黃公良</v>
          </cell>
          <cell r="E1222">
            <v>850325</v>
          </cell>
          <cell r="F1222" t="str">
            <v>男</v>
          </cell>
          <cell r="G1222" t="str">
            <v>一般生</v>
          </cell>
        </row>
        <row r="1223">
          <cell r="A1223">
            <v>104401018</v>
          </cell>
          <cell r="B1223" t="str">
            <v>L125223367</v>
          </cell>
          <cell r="C1223" t="str">
            <v>休管</v>
          </cell>
          <cell r="D1223" t="str">
            <v>林劭華</v>
          </cell>
          <cell r="E1223">
            <v>860628</v>
          </cell>
          <cell r="F1223" t="str">
            <v>男</v>
          </cell>
          <cell r="G1223" t="str">
            <v>一般生</v>
          </cell>
        </row>
        <row r="1224">
          <cell r="A1224">
            <v>104401019</v>
          </cell>
          <cell r="B1224" t="str">
            <v>N224813405</v>
          </cell>
          <cell r="C1224" t="str">
            <v>休管</v>
          </cell>
          <cell r="D1224" t="str">
            <v>魏綺伶</v>
          </cell>
          <cell r="E1224">
            <v>860107</v>
          </cell>
          <cell r="F1224" t="str">
            <v>女</v>
          </cell>
          <cell r="G1224" t="str">
            <v>一般生</v>
          </cell>
        </row>
        <row r="1225">
          <cell r="A1225">
            <v>104401021</v>
          </cell>
          <cell r="B1225" t="str">
            <v>F130079297</v>
          </cell>
          <cell r="C1225" t="str">
            <v>休管</v>
          </cell>
          <cell r="D1225" t="str">
            <v>廖子鳴</v>
          </cell>
          <cell r="E1225">
            <v>860611</v>
          </cell>
          <cell r="F1225" t="str">
            <v>男</v>
          </cell>
          <cell r="G1225" t="str">
            <v>一般生</v>
          </cell>
        </row>
        <row r="1226">
          <cell r="A1226">
            <v>104401022</v>
          </cell>
          <cell r="B1226" t="str">
            <v>K222882464</v>
          </cell>
          <cell r="C1226" t="str">
            <v>休管</v>
          </cell>
          <cell r="D1226" t="str">
            <v>洪翌珊</v>
          </cell>
          <cell r="E1226">
            <v>851001</v>
          </cell>
          <cell r="F1226" t="str">
            <v>女</v>
          </cell>
          <cell r="G1226" t="str">
            <v>一般生</v>
          </cell>
        </row>
        <row r="1227">
          <cell r="A1227">
            <v>104401026</v>
          </cell>
          <cell r="B1227" t="str">
            <v>K122877649</v>
          </cell>
          <cell r="C1227" t="str">
            <v>休管</v>
          </cell>
          <cell r="D1227" t="str">
            <v>黃聖捷</v>
          </cell>
          <cell r="E1227">
            <v>850104</v>
          </cell>
          <cell r="F1227" t="str">
            <v>男</v>
          </cell>
          <cell r="G1227" t="str">
            <v>一般生</v>
          </cell>
        </row>
        <row r="1228">
          <cell r="A1228">
            <v>104401028</v>
          </cell>
          <cell r="B1228" t="str">
            <v>K122993586</v>
          </cell>
          <cell r="C1228" t="str">
            <v>休管</v>
          </cell>
          <cell r="D1228" t="str">
            <v>高羽鑫</v>
          </cell>
          <cell r="E1228">
            <v>860704</v>
          </cell>
          <cell r="F1228" t="str">
            <v>男</v>
          </cell>
          <cell r="G1228" t="str">
            <v>一般生</v>
          </cell>
        </row>
        <row r="1229">
          <cell r="A1229">
            <v>104401030</v>
          </cell>
          <cell r="B1229" t="str">
            <v>P124059491</v>
          </cell>
          <cell r="C1229" t="str">
            <v>休管</v>
          </cell>
          <cell r="D1229" t="str">
            <v>廖元鴻</v>
          </cell>
          <cell r="E1229">
            <v>860708</v>
          </cell>
          <cell r="F1229" t="str">
            <v>男</v>
          </cell>
          <cell r="G1229" t="str">
            <v>一般生</v>
          </cell>
        </row>
        <row r="1230">
          <cell r="A1230">
            <v>104401036</v>
          </cell>
          <cell r="B1230" t="str">
            <v>K122916632</v>
          </cell>
          <cell r="C1230" t="str">
            <v>休管</v>
          </cell>
          <cell r="D1230" t="str">
            <v>徐晟瑋</v>
          </cell>
          <cell r="E1230">
            <v>851129</v>
          </cell>
          <cell r="F1230" t="str">
            <v>男</v>
          </cell>
          <cell r="G1230" t="str">
            <v>一般生</v>
          </cell>
        </row>
        <row r="1231">
          <cell r="A1231">
            <v>104401039</v>
          </cell>
          <cell r="B1231" t="str">
            <v>K222715164</v>
          </cell>
          <cell r="C1231" t="str">
            <v>休管</v>
          </cell>
          <cell r="D1231" t="str">
            <v>馮宜宣</v>
          </cell>
          <cell r="E1231">
            <v>860312</v>
          </cell>
          <cell r="F1231" t="str">
            <v>女</v>
          </cell>
          <cell r="G1231" t="str">
            <v>一般生</v>
          </cell>
        </row>
        <row r="1232">
          <cell r="A1232">
            <v>104401041</v>
          </cell>
          <cell r="B1232" t="str">
            <v>K122991822</v>
          </cell>
          <cell r="C1232" t="str">
            <v>休管</v>
          </cell>
          <cell r="D1232" t="str">
            <v>陳靖智</v>
          </cell>
          <cell r="E1232">
            <v>860227</v>
          </cell>
          <cell r="F1232" t="str">
            <v>男</v>
          </cell>
          <cell r="G1232" t="str">
            <v>一般生</v>
          </cell>
        </row>
        <row r="1233">
          <cell r="A1233">
            <v>104401043</v>
          </cell>
          <cell r="B1233" t="str">
            <v>F129633347</v>
          </cell>
          <cell r="C1233" t="str">
            <v>休管</v>
          </cell>
          <cell r="D1233" t="str">
            <v>翁愷均</v>
          </cell>
          <cell r="E1233">
            <v>851112</v>
          </cell>
          <cell r="F1233" t="str">
            <v>男</v>
          </cell>
          <cell r="G1233" t="str">
            <v>一般生</v>
          </cell>
        </row>
        <row r="1234">
          <cell r="A1234">
            <v>104401045</v>
          </cell>
          <cell r="B1234" t="str">
            <v>L125119877</v>
          </cell>
          <cell r="C1234" t="str">
            <v>休管</v>
          </cell>
          <cell r="D1234" t="str">
            <v>班孝齊</v>
          </cell>
          <cell r="E1234">
            <v>860830</v>
          </cell>
          <cell r="F1234" t="str">
            <v>男</v>
          </cell>
          <cell r="G1234" t="str">
            <v>一般生</v>
          </cell>
        </row>
        <row r="1235">
          <cell r="A1235">
            <v>104401047</v>
          </cell>
          <cell r="B1235" t="str">
            <v>K122383400</v>
          </cell>
          <cell r="C1235" t="str">
            <v>休管</v>
          </cell>
          <cell r="D1235" t="str">
            <v>蕭智緯</v>
          </cell>
          <cell r="E1235">
            <v>860205</v>
          </cell>
          <cell r="F1235" t="str">
            <v>男</v>
          </cell>
          <cell r="G1235" t="str">
            <v>一般生</v>
          </cell>
        </row>
        <row r="1236">
          <cell r="A1236">
            <v>104401049</v>
          </cell>
          <cell r="B1236" t="str">
            <v>B223213385</v>
          </cell>
          <cell r="C1236" t="str">
            <v>休管</v>
          </cell>
          <cell r="D1236" t="str">
            <v>何婉琳</v>
          </cell>
          <cell r="E1236">
            <v>860831</v>
          </cell>
          <cell r="F1236" t="str">
            <v>女</v>
          </cell>
          <cell r="G1236" t="str">
            <v>一般生</v>
          </cell>
        </row>
        <row r="1237">
          <cell r="A1237">
            <v>104401050</v>
          </cell>
          <cell r="B1237" t="str">
            <v>V121456994</v>
          </cell>
          <cell r="C1237" t="str">
            <v>休管</v>
          </cell>
          <cell r="D1237" t="str">
            <v>于天偉</v>
          </cell>
          <cell r="E1237">
            <v>860101</v>
          </cell>
          <cell r="F1237" t="str">
            <v>男</v>
          </cell>
          <cell r="G1237" t="str">
            <v>一般生</v>
          </cell>
        </row>
        <row r="1238">
          <cell r="A1238">
            <v>104401053</v>
          </cell>
          <cell r="B1238" t="str">
            <v>J122790253</v>
          </cell>
          <cell r="C1238" t="str">
            <v>休管</v>
          </cell>
          <cell r="D1238" t="str">
            <v>詹錢東</v>
          </cell>
          <cell r="E1238">
            <v>841111</v>
          </cell>
          <cell r="F1238" t="str">
            <v>男</v>
          </cell>
          <cell r="G1238" t="str">
            <v>一般生</v>
          </cell>
        </row>
        <row r="1239">
          <cell r="A1239">
            <v>104401054</v>
          </cell>
          <cell r="B1239" t="str">
            <v>K222572785</v>
          </cell>
          <cell r="C1239" t="str">
            <v>休管</v>
          </cell>
          <cell r="D1239" t="str">
            <v>林巽娣</v>
          </cell>
          <cell r="E1239">
            <v>860531</v>
          </cell>
          <cell r="F1239" t="str">
            <v>女</v>
          </cell>
          <cell r="G1239" t="str">
            <v>一般生</v>
          </cell>
        </row>
        <row r="1240">
          <cell r="A1240">
            <v>104401057</v>
          </cell>
          <cell r="B1240" t="str">
            <v>K222715646</v>
          </cell>
          <cell r="C1240" t="str">
            <v>休管</v>
          </cell>
          <cell r="D1240" t="str">
            <v>蕭羽倢</v>
          </cell>
          <cell r="E1240">
            <v>860307</v>
          </cell>
          <cell r="F1240" t="str">
            <v>女</v>
          </cell>
          <cell r="G1240" t="str">
            <v>一般生</v>
          </cell>
        </row>
        <row r="1241">
          <cell r="A1241">
            <v>104401061</v>
          </cell>
          <cell r="B1241" t="str">
            <v>K222703888</v>
          </cell>
          <cell r="C1241" t="str">
            <v>休管</v>
          </cell>
          <cell r="D1241" t="str">
            <v>陳家鈞</v>
          </cell>
          <cell r="E1241">
            <v>860803</v>
          </cell>
          <cell r="F1241" t="str">
            <v>女</v>
          </cell>
          <cell r="G1241" t="str">
            <v>一般生</v>
          </cell>
        </row>
        <row r="1242">
          <cell r="A1242">
            <v>104401105</v>
          </cell>
          <cell r="B1242" t="str">
            <v>K222657541</v>
          </cell>
          <cell r="C1242" t="str">
            <v>休管</v>
          </cell>
          <cell r="D1242" t="str">
            <v>魏廷芳</v>
          </cell>
          <cell r="E1242">
            <v>860124</v>
          </cell>
          <cell r="F1242" t="str">
            <v>女</v>
          </cell>
          <cell r="G1242" t="str">
            <v>一般生</v>
          </cell>
        </row>
        <row r="1243">
          <cell r="A1243">
            <v>104401106</v>
          </cell>
          <cell r="B1243" t="str">
            <v>O200438902</v>
          </cell>
          <cell r="C1243" t="str">
            <v>休管</v>
          </cell>
          <cell r="D1243" t="str">
            <v>林詩璇</v>
          </cell>
          <cell r="E1243">
            <v>860404</v>
          </cell>
          <cell r="F1243" t="str">
            <v>女</v>
          </cell>
          <cell r="G1243" t="str">
            <v>一般生</v>
          </cell>
        </row>
        <row r="1244">
          <cell r="A1244">
            <v>104401107</v>
          </cell>
          <cell r="B1244" t="str">
            <v>Q124111415</v>
          </cell>
          <cell r="C1244" t="str">
            <v>休管</v>
          </cell>
          <cell r="D1244" t="str">
            <v>吳冠佑</v>
          </cell>
          <cell r="E1244">
            <v>850411</v>
          </cell>
          <cell r="F1244" t="str">
            <v>男</v>
          </cell>
          <cell r="G1244" t="str">
            <v>一般生</v>
          </cell>
        </row>
        <row r="1245">
          <cell r="A1245">
            <v>104401108</v>
          </cell>
          <cell r="B1245" t="str">
            <v>H224810437</v>
          </cell>
          <cell r="C1245" t="str">
            <v>休管</v>
          </cell>
          <cell r="D1245" t="str">
            <v>楊貴茹</v>
          </cell>
          <cell r="E1245">
            <v>850909</v>
          </cell>
          <cell r="F1245" t="str">
            <v>女</v>
          </cell>
          <cell r="G1245" t="str">
            <v>一般生</v>
          </cell>
        </row>
        <row r="1246">
          <cell r="A1246">
            <v>104401110</v>
          </cell>
          <cell r="B1246" t="str">
            <v>H225111951</v>
          </cell>
          <cell r="C1246" t="str">
            <v>休管</v>
          </cell>
          <cell r="D1246" t="str">
            <v>李雅雯</v>
          </cell>
          <cell r="E1246">
            <v>860711</v>
          </cell>
          <cell r="F1246" t="str">
            <v>女</v>
          </cell>
          <cell r="G1246" t="str">
            <v>一般生</v>
          </cell>
        </row>
        <row r="1247">
          <cell r="A1247">
            <v>104401114</v>
          </cell>
          <cell r="B1247" t="str">
            <v>O200431350</v>
          </cell>
          <cell r="C1247" t="str">
            <v>休管</v>
          </cell>
          <cell r="D1247" t="str">
            <v>詹雅祺</v>
          </cell>
          <cell r="E1247">
            <v>850401</v>
          </cell>
          <cell r="F1247" t="str">
            <v>女</v>
          </cell>
          <cell r="G1247" t="str">
            <v>一般生</v>
          </cell>
        </row>
        <row r="1248">
          <cell r="A1248">
            <v>104401119</v>
          </cell>
          <cell r="B1248" t="str">
            <v>O200490868</v>
          </cell>
          <cell r="C1248" t="str">
            <v>休管</v>
          </cell>
          <cell r="D1248" t="str">
            <v>劉思余</v>
          </cell>
          <cell r="E1248">
            <v>860407</v>
          </cell>
          <cell r="F1248" t="str">
            <v>女</v>
          </cell>
          <cell r="G1248" t="str">
            <v>一般生</v>
          </cell>
        </row>
        <row r="1249">
          <cell r="A1249">
            <v>104401126</v>
          </cell>
          <cell r="B1249" t="str">
            <v>H124908314</v>
          </cell>
          <cell r="C1249" t="str">
            <v>休管</v>
          </cell>
          <cell r="D1249" t="str">
            <v>范家瑋</v>
          </cell>
          <cell r="E1249">
            <v>850902</v>
          </cell>
          <cell r="F1249" t="str">
            <v>男</v>
          </cell>
          <cell r="G1249" t="str">
            <v>一般生</v>
          </cell>
        </row>
        <row r="1250">
          <cell r="A1250">
            <v>104401127</v>
          </cell>
          <cell r="B1250" t="str">
            <v>K122969446</v>
          </cell>
          <cell r="C1250" t="str">
            <v>休管</v>
          </cell>
          <cell r="D1250" t="str">
            <v>黃銘政</v>
          </cell>
          <cell r="E1250">
            <v>851009</v>
          </cell>
          <cell r="F1250" t="str">
            <v>男</v>
          </cell>
          <cell r="G1250" t="str">
            <v>一般生</v>
          </cell>
        </row>
        <row r="1251">
          <cell r="A1251">
            <v>104401128</v>
          </cell>
          <cell r="B1251" t="str">
            <v>K222766296</v>
          </cell>
          <cell r="C1251" t="str">
            <v>休管</v>
          </cell>
          <cell r="D1251" t="str">
            <v>陳珮芳</v>
          </cell>
          <cell r="E1251">
            <v>860828</v>
          </cell>
          <cell r="F1251" t="str">
            <v>女</v>
          </cell>
          <cell r="G1251" t="str">
            <v>一般生</v>
          </cell>
        </row>
        <row r="1252">
          <cell r="A1252">
            <v>104401129</v>
          </cell>
          <cell r="B1252" t="str">
            <v>K222744254</v>
          </cell>
          <cell r="C1252" t="str">
            <v>休管</v>
          </cell>
          <cell r="D1252" t="str">
            <v>張靜宜</v>
          </cell>
          <cell r="E1252">
            <v>850908</v>
          </cell>
          <cell r="F1252" t="str">
            <v>女</v>
          </cell>
          <cell r="G1252" t="str">
            <v>一般生</v>
          </cell>
        </row>
        <row r="1253">
          <cell r="A1253">
            <v>104401130</v>
          </cell>
          <cell r="B1253" t="str">
            <v>J222774395</v>
          </cell>
          <cell r="C1253" t="str">
            <v>休管</v>
          </cell>
          <cell r="D1253" t="str">
            <v>廖方瑜</v>
          </cell>
          <cell r="E1253">
            <v>860614</v>
          </cell>
          <cell r="F1253" t="str">
            <v>女</v>
          </cell>
          <cell r="G1253" t="str">
            <v>一般生</v>
          </cell>
        </row>
        <row r="1254">
          <cell r="A1254">
            <v>104401134</v>
          </cell>
          <cell r="B1254" t="str">
            <v>K122916070</v>
          </cell>
          <cell r="C1254" t="str">
            <v>休管</v>
          </cell>
          <cell r="D1254" t="str">
            <v>陳亭嘉</v>
          </cell>
          <cell r="E1254">
            <v>851123</v>
          </cell>
          <cell r="F1254" t="str">
            <v>男</v>
          </cell>
          <cell r="G1254" t="str">
            <v>一般生</v>
          </cell>
        </row>
        <row r="1255">
          <cell r="A1255">
            <v>104401137</v>
          </cell>
          <cell r="B1255" t="str">
            <v>K222571206</v>
          </cell>
          <cell r="C1255" t="str">
            <v>休管</v>
          </cell>
          <cell r="D1255" t="str">
            <v>陳怡雯</v>
          </cell>
          <cell r="E1255">
            <v>860703</v>
          </cell>
          <cell r="F1255" t="str">
            <v>女</v>
          </cell>
          <cell r="G1255" t="str">
            <v>一般生</v>
          </cell>
        </row>
        <row r="1256">
          <cell r="A1256">
            <v>104401143</v>
          </cell>
          <cell r="B1256" t="str">
            <v>K122838991</v>
          </cell>
          <cell r="C1256" t="str">
            <v>休管</v>
          </cell>
          <cell r="D1256" t="str">
            <v>王政勛</v>
          </cell>
          <cell r="E1256">
            <v>860811</v>
          </cell>
          <cell r="F1256" t="str">
            <v>男</v>
          </cell>
          <cell r="G1256" t="str">
            <v>一般生</v>
          </cell>
        </row>
        <row r="1257">
          <cell r="A1257">
            <v>104401148</v>
          </cell>
          <cell r="B1257" t="str">
            <v>H224882273</v>
          </cell>
          <cell r="C1257" t="str">
            <v>休管</v>
          </cell>
          <cell r="D1257" t="str">
            <v>謝宛娟</v>
          </cell>
          <cell r="E1257">
            <v>860618</v>
          </cell>
          <cell r="F1257" t="str">
            <v>女</v>
          </cell>
          <cell r="G1257" t="str">
            <v>一般生</v>
          </cell>
        </row>
        <row r="1258">
          <cell r="A1258">
            <v>104401155</v>
          </cell>
          <cell r="B1258" t="str">
            <v>K122913211</v>
          </cell>
          <cell r="C1258" t="str">
            <v>休管</v>
          </cell>
          <cell r="D1258" t="str">
            <v>張浩偉</v>
          </cell>
          <cell r="E1258">
            <v>851218</v>
          </cell>
          <cell r="F1258" t="str">
            <v>男</v>
          </cell>
          <cell r="G1258" t="str">
            <v>一般生</v>
          </cell>
        </row>
        <row r="1259">
          <cell r="A1259">
            <v>104401156</v>
          </cell>
          <cell r="B1259" t="str">
            <v>K222649638</v>
          </cell>
          <cell r="C1259" t="str">
            <v>休管</v>
          </cell>
          <cell r="D1259" t="str">
            <v>邱秀卿</v>
          </cell>
          <cell r="E1259">
            <v>860118</v>
          </cell>
          <cell r="F1259" t="str">
            <v>女</v>
          </cell>
          <cell r="G1259" t="str">
            <v>一般生</v>
          </cell>
        </row>
        <row r="1260">
          <cell r="A1260">
            <v>104401204</v>
          </cell>
          <cell r="B1260" t="str">
            <v>L224797726</v>
          </cell>
          <cell r="C1260" t="str">
            <v>休管</v>
          </cell>
          <cell r="D1260" t="str">
            <v>林梓涵</v>
          </cell>
          <cell r="E1260">
            <v>851122</v>
          </cell>
          <cell r="F1260" t="str">
            <v>女</v>
          </cell>
          <cell r="G1260" t="str">
            <v>一般生</v>
          </cell>
        </row>
        <row r="1261">
          <cell r="A1261">
            <v>104401206</v>
          </cell>
          <cell r="B1261" t="str">
            <v>K222565637</v>
          </cell>
          <cell r="C1261" t="str">
            <v>休管</v>
          </cell>
          <cell r="D1261" t="str">
            <v>黃雅姿</v>
          </cell>
          <cell r="E1261">
            <v>851008</v>
          </cell>
          <cell r="F1261" t="str">
            <v>女</v>
          </cell>
          <cell r="G1261" t="str">
            <v>一般生</v>
          </cell>
        </row>
        <row r="1262">
          <cell r="A1262">
            <v>104401210</v>
          </cell>
          <cell r="B1262" t="str">
            <v>K122839185</v>
          </cell>
          <cell r="C1262" t="str">
            <v>休管</v>
          </cell>
          <cell r="D1262" t="str">
            <v>徐宏誌</v>
          </cell>
          <cell r="E1262">
            <v>860729</v>
          </cell>
          <cell r="F1262" t="str">
            <v>男</v>
          </cell>
          <cell r="G1262" t="str">
            <v>輕度身心障礙學生</v>
          </cell>
        </row>
        <row r="1263">
          <cell r="A1263">
            <v>104401211</v>
          </cell>
          <cell r="B1263" t="str">
            <v>K122651823</v>
          </cell>
          <cell r="C1263" t="str">
            <v>休管</v>
          </cell>
          <cell r="D1263" t="str">
            <v>劉遠祺</v>
          </cell>
          <cell r="E1263">
            <v>860217</v>
          </cell>
          <cell r="F1263" t="str">
            <v>男</v>
          </cell>
          <cell r="G1263" t="str">
            <v>輕度身心障礙學生</v>
          </cell>
        </row>
        <row r="1264">
          <cell r="A1264">
            <v>104401212</v>
          </cell>
          <cell r="B1264" t="str">
            <v>R224372779</v>
          </cell>
          <cell r="C1264" t="str">
            <v>休管</v>
          </cell>
          <cell r="D1264" t="str">
            <v>洪筠喻</v>
          </cell>
          <cell r="E1264">
            <v>860312</v>
          </cell>
          <cell r="F1264" t="str">
            <v>女</v>
          </cell>
          <cell r="G1264" t="str">
            <v>輕度身心障礙學生</v>
          </cell>
        </row>
        <row r="1265">
          <cell r="A1265">
            <v>104401216</v>
          </cell>
          <cell r="B1265" t="str">
            <v>K222765360</v>
          </cell>
          <cell r="C1265" t="str">
            <v>休管</v>
          </cell>
          <cell r="D1265" t="str">
            <v>王姵軫</v>
          </cell>
          <cell r="E1265">
            <v>860601</v>
          </cell>
          <cell r="F1265" t="str">
            <v>女</v>
          </cell>
          <cell r="G1265" t="str">
            <v>一般生</v>
          </cell>
        </row>
        <row r="1266">
          <cell r="A1266">
            <v>104401218</v>
          </cell>
          <cell r="B1266" t="str">
            <v>K122837841</v>
          </cell>
          <cell r="C1266" t="str">
            <v>休管</v>
          </cell>
          <cell r="D1266" t="str">
            <v>王文亮</v>
          </cell>
          <cell r="E1266">
            <v>860529</v>
          </cell>
          <cell r="F1266" t="str">
            <v>男</v>
          </cell>
          <cell r="G1266" t="str">
            <v>一般生</v>
          </cell>
        </row>
        <row r="1267">
          <cell r="A1267">
            <v>104401219</v>
          </cell>
          <cell r="B1267" t="str">
            <v>J122892930</v>
          </cell>
          <cell r="C1267" t="str">
            <v>休管</v>
          </cell>
          <cell r="D1267" t="str">
            <v>黃鈺傑</v>
          </cell>
          <cell r="E1267">
            <v>860617</v>
          </cell>
          <cell r="F1267" t="str">
            <v>男</v>
          </cell>
          <cell r="G1267" t="str">
            <v>一般生</v>
          </cell>
        </row>
        <row r="1268">
          <cell r="A1268">
            <v>104401221</v>
          </cell>
          <cell r="B1268" t="str">
            <v>H124122083</v>
          </cell>
          <cell r="C1268" t="str">
            <v>休管</v>
          </cell>
          <cell r="D1268" t="str">
            <v>呂佳展</v>
          </cell>
          <cell r="E1268">
            <v>851209</v>
          </cell>
          <cell r="F1268" t="str">
            <v>男</v>
          </cell>
          <cell r="G1268" t="str">
            <v>一般生</v>
          </cell>
        </row>
        <row r="1269">
          <cell r="A1269">
            <v>104401222</v>
          </cell>
          <cell r="B1269" t="str">
            <v>J122860410</v>
          </cell>
          <cell r="C1269" t="str">
            <v>休管</v>
          </cell>
          <cell r="D1269" t="str">
            <v>彭譯辰</v>
          </cell>
          <cell r="E1269">
            <v>860817</v>
          </cell>
          <cell r="F1269" t="str">
            <v>男</v>
          </cell>
          <cell r="G1269" t="str">
            <v>一般生</v>
          </cell>
        </row>
        <row r="1270">
          <cell r="A1270">
            <v>104401225</v>
          </cell>
          <cell r="B1270" t="str">
            <v>F228995626</v>
          </cell>
          <cell r="C1270" t="str">
            <v>休管</v>
          </cell>
          <cell r="D1270" t="str">
            <v>田巧薇</v>
          </cell>
          <cell r="E1270">
            <v>840406</v>
          </cell>
          <cell r="F1270" t="str">
            <v>女</v>
          </cell>
          <cell r="G1270" t="str">
            <v>原住民</v>
          </cell>
        </row>
        <row r="1271">
          <cell r="A1271">
            <v>104401226</v>
          </cell>
          <cell r="B1271" t="str">
            <v>F229399271</v>
          </cell>
          <cell r="C1271" t="str">
            <v>休管</v>
          </cell>
          <cell r="D1271" t="str">
            <v>邱偉晴</v>
          </cell>
          <cell r="E1271">
            <v>851007</v>
          </cell>
          <cell r="F1271" t="str">
            <v>女</v>
          </cell>
          <cell r="G1271" t="str">
            <v>一般生</v>
          </cell>
        </row>
        <row r="1272">
          <cell r="A1272">
            <v>104401228</v>
          </cell>
          <cell r="B1272" t="str">
            <v>K222818160</v>
          </cell>
          <cell r="C1272" t="str">
            <v>休管</v>
          </cell>
          <cell r="D1272" t="str">
            <v>黃佩筠</v>
          </cell>
          <cell r="E1272">
            <v>851211</v>
          </cell>
          <cell r="F1272" t="str">
            <v>女</v>
          </cell>
          <cell r="G1272" t="str">
            <v>一般生</v>
          </cell>
        </row>
        <row r="1273">
          <cell r="A1273">
            <v>104401229</v>
          </cell>
          <cell r="B1273" t="str">
            <v>J122825573</v>
          </cell>
          <cell r="C1273" t="str">
            <v>休管</v>
          </cell>
          <cell r="D1273" t="str">
            <v>古景兆</v>
          </cell>
          <cell r="E1273">
            <v>860607</v>
          </cell>
          <cell r="F1273" t="str">
            <v>男</v>
          </cell>
          <cell r="G1273" t="str">
            <v>一般生</v>
          </cell>
        </row>
        <row r="1274">
          <cell r="A1274">
            <v>104401235</v>
          </cell>
          <cell r="B1274" t="str">
            <v>N225849918</v>
          </cell>
          <cell r="C1274" t="str">
            <v>休管</v>
          </cell>
          <cell r="D1274" t="str">
            <v>陳佩宜</v>
          </cell>
          <cell r="E1274">
            <v>851128</v>
          </cell>
          <cell r="F1274" t="str">
            <v>女</v>
          </cell>
          <cell r="G1274" t="str">
            <v>一般生</v>
          </cell>
        </row>
        <row r="1275">
          <cell r="A1275">
            <v>104401245</v>
          </cell>
          <cell r="B1275" t="str">
            <v>P124366893</v>
          </cell>
          <cell r="C1275" t="str">
            <v>休管</v>
          </cell>
          <cell r="D1275" t="str">
            <v>賴致穎</v>
          </cell>
          <cell r="E1275">
            <v>860518</v>
          </cell>
          <cell r="F1275" t="str">
            <v>男</v>
          </cell>
          <cell r="G1275" t="str">
            <v>一般生</v>
          </cell>
        </row>
        <row r="1276">
          <cell r="A1276">
            <v>104401248</v>
          </cell>
          <cell r="B1276" t="str">
            <v>F128739386</v>
          </cell>
          <cell r="C1276" t="str">
            <v>休管</v>
          </cell>
          <cell r="D1276" t="str">
            <v>李元顥</v>
          </cell>
          <cell r="E1276">
            <v>851030</v>
          </cell>
          <cell r="F1276" t="str">
            <v>男</v>
          </cell>
          <cell r="G1276" t="str">
            <v>一般生</v>
          </cell>
        </row>
        <row r="1277">
          <cell r="A1277">
            <v>104401256</v>
          </cell>
          <cell r="B1277" t="str">
            <v>K222900029</v>
          </cell>
          <cell r="C1277" t="str">
            <v>休管</v>
          </cell>
          <cell r="D1277" t="str">
            <v>陳甯貽</v>
          </cell>
          <cell r="E1277">
            <v>850917</v>
          </cell>
          <cell r="F1277" t="str">
            <v>女</v>
          </cell>
          <cell r="G1277" t="str">
            <v>一般生</v>
          </cell>
        </row>
        <row r="1278">
          <cell r="A1278">
            <v>104401258</v>
          </cell>
          <cell r="B1278" t="str">
            <v>K122624200</v>
          </cell>
          <cell r="C1278" t="str">
            <v>休管</v>
          </cell>
          <cell r="D1278" t="str">
            <v>陳唯凱</v>
          </cell>
          <cell r="E1278">
            <v>851014</v>
          </cell>
          <cell r="F1278" t="str">
            <v>男</v>
          </cell>
          <cell r="G1278" t="str">
            <v>一般生</v>
          </cell>
        </row>
        <row r="1279">
          <cell r="A1279">
            <v>104401260</v>
          </cell>
          <cell r="B1279" t="str">
            <v>F229372583</v>
          </cell>
          <cell r="C1279" t="str">
            <v>休管</v>
          </cell>
          <cell r="D1279" t="str">
            <v>陳淑涵</v>
          </cell>
          <cell r="E1279">
            <v>860701</v>
          </cell>
          <cell r="F1279" t="str">
            <v>女</v>
          </cell>
          <cell r="G1279" t="str">
            <v>一般生</v>
          </cell>
        </row>
        <row r="1280">
          <cell r="A1280">
            <v>104401261</v>
          </cell>
          <cell r="B1280" t="str">
            <v>K122745295</v>
          </cell>
          <cell r="C1280" t="str">
            <v>休管</v>
          </cell>
          <cell r="D1280" t="str">
            <v>鄭智剛</v>
          </cell>
          <cell r="E1280">
            <v>860401</v>
          </cell>
          <cell r="F1280" t="str">
            <v>男</v>
          </cell>
          <cell r="G1280" t="str">
            <v>一般生</v>
          </cell>
        </row>
        <row r="1281">
          <cell r="A1281">
            <v>104401263</v>
          </cell>
          <cell r="B1281" t="str">
            <v>L125092317</v>
          </cell>
          <cell r="C1281" t="str">
            <v>休管</v>
          </cell>
          <cell r="D1281" t="str">
            <v>徐聖杰</v>
          </cell>
          <cell r="E1281">
            <v>841119</v>
          </cell>
          <cell r="F1281" t="str">
            <v>男</v>
          </cell>
          <cell r="G1281" t="str">
            <v>一般生</v>
          </cell>
        </row>
        <row r="1282">
          <cell r="A1282">
            <v>104401264</v>
          </cell>
          <cell r="B1282" t="str">
            <v>K222766036</v>
          </cell>
          <cell r="C1282" t="str">
            <v>休管</v>
          </cell>
          <cell r="D1282" t="str">
            <v>蔣孟凌</v>
          </cell>
          <cell r="E1282">
            <v>860526</v>
          </cell>
          <cell r="F1282" t="str">
            <v>女</v>
          </cell>
          <cell r="G1282" t="str">
            <v>一般生</v>
          </cell>
        </row>
        <row r="1283">
          <cell r="A1283">
            <v>104401265</v>
          </cell>
          <cell r="B1283" t="str">
            <v>K222958678</v>
          </cell>
          <cell r="C1283" t="str">
            <v>休管</v>
          </cell>
          <cell r="D1283" t="str">
            <v>劉乙萱</v>
          </cell>
          <cell r="E1283">
            <v>860505</v>
          </cell>
          <cell r="F1283" t="str">
            <v>女</v>
          </cell>
          <cell r="G1283" t="str">
            <v>一般生</v>
          </cell>
        </row>
        <row r="1284">
          <cell r="A1284">
            <v>104401268</v>
          </cell>
          <cell r="B1284" t="str">
            <v>K122929835</v>
          </cell>
          <cell r="C1284" t="str">
            <v>休管</v>
          </cell>
          <cell r="D1284" t="str">
            <v>黃煒翔</v>
          </cell>
          <cell r="E1284">
            <v>850609</v>
          </cell>
          <cell r="F1284" t="str">
            <v>男</v>
          </cell>
          <cell r="G1284" t="str">
            <v>一般生</v>
          </cell>
        </row>
        <row r="1285">
          <cell r="A1285">
            <v>104401269</v>
          </cell>
          <cell r="B1285" t="str">
            <v>K122766285</v>
          </cell>
          <cell r="C1285" t="str">
            <v>休管</v>
          </cell>
          <cell r="D1285" t="str">
            <v>湯欣明</v>
          </cell>
          <cell r="E1285">
            <v>840904</v>
          </cell>
          <cell r="F1285" t="str">
            <v>男</v>
          </cell>
          <cell r="G1285" t="str">
            <v>一般生</v>
          </cell>
        </row>
        <row r="1286">
          <cell r="A1286">
            <v>104401270</v>
          </cell>
          <cell r="B1286" t="str">
            <v>K122798170</v>
          </cell>
          <cell r="C1286" t="str">
            <v>休管</v>
          </cell>
          <cell r="D1286" t="str">
            <v>邱韋誠</v>
          </cell>
          <cell r="E1286">
            <v>860322</v>
          </cell>
          <cell r="F1286" t="str">
            <v>男</v>
          </cell>
          <cell r="G1286" t="str">
            <v>一般生</v>
          </cell>
        </row>
        <row r="1287">
          <cell r="A1287">
            <v>104401303</v>
          </cell>
          <cell r="B1287" t="str">
            <v>L224872108</v>
          </cell>
          <cell r="C1287" t="str">
            <v>休運</v>
          </cell>
          <cell r="D1287" t="str">
            <v>卓芷筠</v>
          </cell>
          <cell r="E1287">
            <v>860826</v>
          </cell>
          <cell r="F1287" t="str">
            <v>女</v>
          </cell>
          <cell r="G1287" t="str">
            <v>一般生</v>
          </cell>
        </row>
        <row r="1288">
          <cell r="A1288">
            <v>104401305</v>
          </cell>
          <cell r="B1288" t="str">
            <v>L125295532</v>
          </cell>
          <cell r="C1288" t="str">
            <v>休運</v>
          </cell>
          <cell r="D1288" t="str">
            <v>張育睿</v>
          </cell>
          <cell r="E1288">
            <v>860815</v>
          </cell>
          <cell r="F1288" t="str">
            <v>男</v>
          </cell>
          <cell r="G1288" t="str">
            <v>一般生</v>
          </cell>
        </row>
        <row r="1289">
          <cell r="A1289">
            <v>104401306</v>
          </cell>
          <cell r="B1289" t="str">
            <v>L124506867</v>
          </cell>
          <cell r="C1289" t="str">
            <v>休運</v>
          </cell>
          <cell r="D1289" t="str">
            <v>許家銘</v>
          </cell>
          <cell r="E1289">
            <v>851112</v>
          </cell>
          <cell r="F1289" t="str">
            <v>男</v>
          </cell>
          <cell r="G1289" t="str">
            <v>一般生</v>
          </cell>
        </row>
        <row r="1290">
          <cell r="A1290">
            <v>104401308</v>
          </cell>
          <cell r="B1290" t="str">
            <v>K122956029</v>
          </cell>
          <cell r="C1290" t="str">
            <v>休運</v>
          </cell>
          <cell r="D1290" t="str">
            <v>徐志杰</v>
          </cell>
          <cell r="E1290">
            <v>860330</v>
          </cell>
          <cell r="F1290" t="str">
            <v>男</v>
          </cell>
          <cell r="G1290" t="str">
            <v>一般生</v>
          </cell>
        </row>
        <row r="1291">
          <cell r="A1291">
            <v>104401311</v>
          </cell>
          <cell r="B1291" t="str">
            <v>K222715717</v>
          </cell>
          <cell r="C1291" t="str">
            <v>休運</v>
          </cell>
          <cell r="D1291" t="str">
            <v>楊明珠</v>
          </cell>
          <cell r="E1291">
            <v>851219</v>
          </cell>
          <cell r="F1291" t="str">
            <v>女</v>
          </cell>
          <cell r="G1291" t="str">
            <v>一般生</v>
          </cell>
        </row>
        <row r="1292">
          <cell r="A1292">
            <v>104401312</v>
          </cell>
          <cell r="B1292" t="str">
            <v>K122654860</v>
          </cell>
          <cell r="C1292" t="str">
            <v>休運</v>
          </cell>
          <cell r="D1292" t="str">
            <v>温益銘</v>
          </cell>
          <cell r="E1292">
            <v>850913</v>
          </cell>
          <cell r="F1292" t="str">
            <v>男</v>
          </cell>
          <cell r="G1292" t="str">
            <v>一般生</v>
          </cell>
        </row>
        <row r="1293">
          <cell r="A1293">
            <v>104401318</v>
          </cell>
          <cell r="B1293" t="str">
            <v>A126862216</v>
          </cell>
          <cell r="C1293" t="str">
            <v>休運</v>
          </cell>
          <cell r="D1293" t="str">
            <v>邱謚軒</v>
          </cell>
          <cell r="E1293">
            <v>860501</v>
          </cell>
          <cell r="F1293" t="str">
            <v>男</v>
          </cell>
          <cell r="G1293" t="str">
            <v>輕度身心障礙學生</v>
          </cell>
        </row>
        <row r="1294">
          <cell r="A1294">
            <v>104401319</v>
          </cell>
          <cell r="B1294" t="str">
            <v>L125118370</v>
          </cell>
          <cell r="C1294" t="str">
            <v>休運</v>
          </cell>
          <cell r="D1294" t="str">
            <v>范姜顥</v>
          </cell>
          <cell r="E1294">
            <v>860515</v>
          </cell>
          <cell r="F1294" t="str">
            <v>男</v>
          </cell>
          <cell r="G1294" t="str">
            <v>一般生</v>
          </cell>
        </row>
        <row r="1295">
          <cell r="A1295">
            <v>104401320</v>
          </cell>
          <cell r="B1295" t="str">
            <v>F129174030</v>
          </cell>
          <cell r="C1295" t="str">
            <v>休運</v>
          </cell>
          <cell r="D1295" t="str">
            <v>詹庭嘉</v>
          </cell>
          <cell r="E1295">
            <v>851205</v>
          </cell>
          <cell r="F1295" t="str">
            <v>男</v>
          </cell>
          <cell r="G1295" t="str">
            <v>一般生</v>
          </cell>
        </row>
        <row r="1296">
          <cell r="A1296">
            <v>104401323</v>
          </cell>
          <cell r="B1296" t="str">
            <v>K122797388</v>
          </cell>
          <cell r="C1296" t="str">
            <v>休運</v>
          </cell>
          <cell r="D1296" t="str">
            <v>蕭丞堯</v>
          </cell>
          <cell r="E1296">
            <v>850923</v>
          </cell>
          <cell r="F1296" t="str">
            <v>男</v>
          </cell>
          <cell r="G1296" t="str">
            <v>一般生</v>
          </cell>
        </row>
        <row r="1297">
          <cell r="A1297">
            <v>104401327</v>
          </cell>
          <cell r="B1297" t="str">
            <v>F229379886</v>
          </cell>
          <cell r="C1297" t="str">
            <v>休運</v>
          </cell>
          <cell r="D1297" t="str">
            <v>楊思辰</v>
          </cell>
          <cell r="E1297">
            <v>860809</v>
          </cell>
          <cell r="F1297" t="str">
            <v>女</v>
          </cell>
          <cell r="G1297" t="str">
            <v>原住民</v>
          </cell>
        </row>
        <row r="1298">
          <cell r="A1298">
            <v>104401328</v>
          </cell>
          <cell r="B1298" t="str">
            <v>F129881594</v>
          </cell>
          <cell r="C1298" t="str">
            <v>休運</v>
          </cell>
          <cell r="D1298" t="str">
            <v>李後承</v>
          </cell>
          <cell r="E1298">
            <v>851115</v>
          </cell>
          <cell r="F1298" t="str">
            <v>男</v>
          </cell>
          <cell r="G1298" t="str">
            <v>一般生</v>
          </cell>
        </row>
        <row r="1299">
          <cell r="A1299">
            <v>104401331</v>
          </cell>
          <cell r="B1299" t="str">
            <v>F130098550</v>
          </cell>
          <cell r="C1299" t="str">
            <v>休運</v>
          </cell>
          <cell r="D1299" t="str">
            <v>嚴正宇</v>
          </cell>
          <cell r="E1299">
            <v>860618</v>
          </cell>
          <cell r="F1299" t="str">
            <v>男</v>
          </cell>
          <cell r="G1299" t="str">
            <v>一般生</v>
          </cell>
        </row>
        <row r="1300">
          <cell r="A1300">
            <v>104401332</v>
          </cell>
          <cell r="B1300" t="str">
            <v>F229375173</v>
          </cell>
          <cell r="C1300" t="str">
            <v>休運</v>
          </cell>
          <cell r="D1300" t="str">
            <v>陳思瑜</v>
          </cell>
          <cell r="E1300">
            <v>851010</v>
          </cell>
          <cell r="F1300" t="str">
            <v>女</v>
          </cell>
          <cell r="G1300" t="str">
            <v>一般生</v>
          </cell>
        </row>
        <row r="1301">
          <cell r="A1301">
            <v>104401333</v>
          </cell>
          <cell r="B1301" t="str">
            <v>H124580585</v>
          </cell>
          <cell r="C1301" t="str">
            <v>休運</v>
          </cell>
          <cell r="D1301" t="str">
            <v>容海南</v>
          </cell>
          <cell r="E1301">
            <v>860414</v>
          </cell>
          <cell r="F1301" t="str">
            <v>男</v>
          </cell>
          <cell r="G1301" t="str">
            <v>一般生</v>
          </cell>
        </row>
        <row r="1302">
          <cell r="A1302">
            <v>104401334</v>
          </cell>
          <cell r="B1302" t="str">
            <v>N125978387</v>
          </cell>
          <cell r="C1302" t="str">
            <v>休運</v>
          </cell>
          <cell r="D1302" t="str">
            <v>柯俊瑋</v>
          </cell>
          <cell r="E1302">
            <v>860318</v>
          </cell>
          <cell r="F1302" t="str">
            <v>男</v>
          </cell>
          <cell r="G1302" t="str">
            <v>一般生</v>
          </cell>
        </row>
        <row r="1303">
          <cell r="A1303">
            <v>104401335</v>
          </cell>
          <cell r="B1303" t="str">
            <v>L124899741</v>
          </cell>
          <cell r="C1303" t="str">
            <v>休運</v>
          </cell>
          <cell r="D1303" t="str">
            <v>陳君佳</v>
          </cell>
          <cell r="E1303">
            <v>851129</v>
          </cell>
          <cell r="F1303" t="str">
            <v>男</v>
          </cell>
          <cell r="G1303" t="str">
            <v>一般生</v>
          </cell>
        </row>
        <row r="1304">
          <cell r="A1304">
            <v>104401336</v>
          </cell>
          <cell r="B1304" t="str">
            <v>F129694279</v>
          </cell>
          <cell r="C1304" t="str">
            <v>休運</v>
          </cell>
          <cell r="D1304" t="str">
            <v>陳冠宇</v>
          </cell>
          <cell r="E1304">
            <v>860812</v>
          </cell>
          <cell r="F1304" t="str">
            <v>男</v>
          </cell>
          <cell r="G1304" t="str">
            <v>一般生</v>
          </cell>
        </row>
        <row r="1305">
          <cell r="A1305">
            <v>104401340</v>
          </cell>
          <cell r="B1305" t="str">
            <v>F129733477</v>
          </cell>
          <cell r="C1305" t="str">
            <v>休運</v>
          </cell>
          <cell r="D1305" t="str">
            <v>陳家益</v>
          </cell>
          <cell r="E1305">
            <v>860703</v>
          </cell>
          <cell r="F1305" t="str">
            <v>男</v>
          </cell>
          <cell r="G1305" t="str">
            <v>一般生</v>
          </cell>
        </row>
        <row r="1306">
          <cell r="A1306">
            <v>104401341</v>
          </cell>
          <cell r="B1306" t="str">
            <v>L124974883</v>
          </cell>
          <cell r="C1306" t="str">
            <v>休運</v>
          </cell>
          <cell r="D1306" t="str">
            <v>邱奕傑</v>
          </cell>
          <cell r="E1306">
            <v>851212</v>
          </cell>
          <cell r="F1306" t="str">
            <v>男</v>
          </cell>
          <cell r="G1306" t="str">
            <v>一般生</v>
          </cell>
        </row>
        <row r="1307">
          <cell r="A1307">
            <v>104401343</v>
          </cell>
          <cell r="B1307" t="str">
            <v>O100462228</v>
          </cell>
          <cell r="C1307" t="str">
            <v>休運</v>
          </cell>
          <cell r="D1307" t="str">
            <v>江瑋</v>
          </cell>
          <cell r="E1307">
            <v>860607</v>
          </cell>
          <cell r="F1307" t="str">
            <v>男</v>
          </cell>
          <cell r="G1307" t="str">
            <v>一般生</v>
          </cell>
        </row>
        <row r="1308">
          <cell r="A1308">
            <v>104401345</v>
          </cell>
          <cell r="B1308" t="str">
            <v>T125369221</v>
          </cell>
          <cell r="C1308" t="str">
            <v>休運</v>
          </cell>
          <cell r="D1308" t="str">
            <v>劉信謙</v>
          </cell>
          <cell r="E1308">
            <v>860326</v>
          </cell>
          <cell r="F1308" t="str">
            <v>男</v>
          </cell>
          <cell r="G1308" t="str">
            <v>一般生</v>
          </cell>
        </row>
        <row r="1309">
          <cell r="A1309">
            <v>104401346</v>
          </cell>
          <cell r="B1309" t="str">
            <v>K222485956</v>
          </cell>
          <cell r="C1309" t="str">
            <v>休運</v>
          </cell>
          <cell r="D1309" t="str">
            <v>黃文娟</v>
          </cell>
          <cell r="E1309">
            <v>851006</v>
          </cell>
          <cell r="F1309" t="str">
            <v>女</v>
          </cell>
          <cell r="G1309" t="str">
            <v>一般生</v>
          </cell>
        </row>
        <row r="1310">
          <cell r="A1310">
            <v>104401348</v>
          </cell>
          <cell r="B1310" t="str">
            <v>K222763473</v>
          </cell>
          <cell r="C1310" t="str">
            <v>休運</v>
          </cell>
          <cell r="D1310" t="str">
            <v>涂慈軒</v>
          </cell>
          <cell r="E1310">
            <v>860118</v>
          </cell>
          <cell r="F1310" t="str">
            <v>女</v>
          </cell>
          <cell r="G1310" t="str">
            <v>一般生</v>
          </cell>
        </row>
        <row r="1311">
          <cell r="A1311">
            <v>104401350</v>
          </cell>
          <cell r="B1311" t="str">
            <v>F129781348</v>
          </cell>
          <cell r="C1311" t="str">
            <v>休運</v>
          </cell>
          <cell r="D1311" t="str">
            <v>陳柏霖</v>
          </cell>
          <cell r="E1311">
            <v>851119</v>
          </cell>
          <cell r="F1311" t="str">
            <v>男</v>
          </cell>
          <cell r="G1311" t="str">
            <v>一般生</v>
          </cell>
        </row>
        <row r="1312">
          <cell r="A1312">
            <v>104401352</v>
          </cell>
          <cell r="B1312" t="str">
            <v>J222811106</v>
          </cell>
          <cell r="C1312" t="str">
            <v>休運</v>
          </cell>
          <cell r="D1312" t="str">
            <v>黃蔓晴</v>
          </cell>
          <cell r="E1312">
            <v>860706</v>
          </cell>
          <cell r="F1312" t="str">
            <v>女</v>
          </cell>
          <cell r="G1312" t="str">
            <v>一般生</v>
          </cell>
        </row>
        <row r="1313">
          <cell r="A1313">
            <v>104401355</v>
          </cell>
          <cell r="B1313" t="str">
            <v>K04201526</v>
          </cell>
          <cell r="C1313" t="str">
            <v>休運</v>
          </cell>
          <cell r="D1313" t="str">
            <v>周巽軒</v>
          </cell>
          <cell r="E1313">
            <v>831031</v>
          </cell>
          <cell r="F1313" t="str">
            <v>男</v>
          </cell>
          <cell r="G1313" t="str">
            <v>一般生</v>
          </cell>
        </row>
        <row r="1314">
          <cell r="A1314">
            <v>104401356</v>
          </cell>
          <cell r="B1314" t="str">
            <v>K122382976</v>
          </cell>
          <cell r="C1314" t="str">
            <v>休運</v>
          </cell>
          <cell r="D1314" t="str">
            <v>廖濬鏞</v>
          </cell>
          <cell r="E1314">
            <v>851026</v>
          </cell>
          <cell r="F1314" t="str">
            <v>男</v>
          </cell>
          <cell r="G1314" t="str">
            <v>一般生</v>
          </cell>
        </row>
        <row r="1315">
          <cell r="A1315">
            <v>104401357</v>
          </cell>
          <cell r="B1315" t="str">
            <v>K122383875</v>
          </cell>
          <cell r="C1315" t="str">
            <v>休運</v>
          </cell>
          <cell r="D1315" t="str">
            <v>黃俊翔</v>
          </cell>
          <cell r="E1315">
            <v>860625</v>
          </cell>
          <cell r="F1315" t="str">
            <v>男</v>
          </cell>
          <cell r="G1315" t="str">
            <v>一般生</v>
          </cell>
        </row>
        <row r="1316">
          <cell r="A1316">
            <v>104401358</v>
          </cell>
          <cell r="B1316" t="str">
            <v>K122919722</v>
          </cell>
          <cell r="C1316" t="str">
            <v>休運</v>
          </cell>
          <cell r="D1316" t="str">
            <v>黃韋傑</v>
          </cell>
          <cell r="E1316">
            <v>851220</v>
          </cell>
          <cell r="F1316" t="str">
            <v>男</v>
          </cell>
          <cell r="G1316" t="str">
            <v>一般生</v>
          </cell>
        </row>
        <row r="1317">
          <cell r="A1317">
            <v>104401359</v>
          </cell>
          <cell r="B1317" t="str">
            <v>L224836488</v>
          </cell>
          <cell r="C1317" t="str">
            <v>休運</v>
          </cell>
          <cell r="D1317" t="str">
            <v>廖挺妤</v>
          </cell>
          <cell r="E1317">
            <v>850124</v>
          </cell>
          <cell r="F1317" t="str">
            <v>女</v>
          </cell>
          <cell r="G1317" t="str">
            <v>一般生</v>
          </cell>
        </row>
        <row r="1318">
          <cell r="A1318">
            <v>104401361</v>
          </cell>
          <cell r="B1318" t="str">
            <v>K222859705</v>
          </cell>
          <cell r="C1318" t="str">
            <v>休運</v>
          </cell>
          <cell r="D1318" t="str">
            <v>陳韻鈴</v>
          </cell>
          <cell r="E1318">
            <v>860211</v>
          </cell>
          <cell r="F1318" t="str">
            <v>女</v>
          </cell>
          <cell r="G1318" t="str">
            <v>一般生</v>
          </cell>
        </row>
        <row r="1319">
          <cell r="A1319">
            <v>104401363</v>
          </cell>
          <cell r="B1319" t="str">
            <v>F129940589</v>
          </cell>
          <cell r="C1319" t="str">
            <v>休運</v>
          </cell>
          <cell r="D1319" t="str">
            <v>黃偉哲</v>
          </cell>
          <cell r="E1319">
            <v>860123</v>
          </cell>
          <cell r="F1319" t="str">
            <v>男</v>
          </cell>
          <cell r="G1319" t="str">
            <v>一般生</v>
          </cell>
        </row>
        <row r="1320">
          <cell r="A1320">
            <v>104401365</v>
          </cell>
          <cell r="B1320" t="str">
            <v>U121834933</v>
          </cell>
          <cell r="C1320" t="str">
            <v>休運</v>
          </cell>
          <cell r="D1320" t="str">
            <v>潘秋雄</v>
          </cell>
          <cell r="E1320">
            <v>850604</v>
          </cell>
          <cell r="F1320" t="str">
            <v>男</v>
          </cell>
          <cell r="G1320" t="str">
            <v>一般生</v>
          </cell>
        </row>
        <row r="1321">
          <cell r="A1321">
            <v>104401366</v>
          </cell>
          <cell r="B1321" t="str">
            <v>K122381933</v>
          </cell>
          <cell r="C1321" t="str">
            <v>休運</v>
          </cell>
          <cell r="D1321" t="str">
            <v>黃俊傑</v>
          </cell>
          <cell r="E1321">
            <v>850106</v>
          </cell>
          <cell r="F1321" t="str">
            <v>男</v>
          </cell>
          <cell r="G1321" t="str">
            <v>一般生</v>
          </cell>
        </row>
        <row r="1322">
          <cell r="A1322">
            <v>104401367</v>
          </cell>
          <cell r="B1322" t="str">
            <v>L124576154</v>
          </cell>
          <cell r="C1322" t="str">
            <v>休運</v>
          </cell>
          <cell r="D1322" t="str">
            <v>林建鑫</v>
          </cell>
          <cell r="E1322">
            <v>830820</v>
          </cell>
          <cell r="F1322" t="str">
            <v>男</v>
          </cell>
          <cell r="G1322" t="str">
            <v>一般生</v>
          </cell>
        </row>
        <row r="1323">
          <cell r="A1323">
            <v>104401368</v>
          </cell>
          <cell r="B1323" t="str">
            <v>F129869230</v>
          </cell>
          <cell r="C1323" t="str">
            <v>休運</v>
          </cell>
          <cell r="D1323" t="str">
            <v>劉晉維</v>
          </cell>
          <cell r="E1323">
            <v>851026</v>
          </cell>
          <cell r="F1323" t="str">
            <v>男</v>
          </cell>
          <cell r="G1323" t="str">
            <v>一般生</v>
          </cell>
        </row>
        <row r="1324">
          <cell r="A1324">
            <v>104401369</v>
          </cell>
          <cell r="B1324" t="str">
            <v>K222641847</v>
          </cell>
          <cell r="C1324" t="str">
            <v>休運</v>
          </cell>
          <cell r="D1324" t="str">
            <v>陳盈宇</v>
          </cell>
          <cell r="E1324">
            <v>831023</v>
          </cell>
          <cell r="F1324" t="str">
            <v>女</v>
          </cell>
          <cell r="G1324" t="str">
            <v>一般生</v>
          </cell>
        </row>
        <row r="1325">
          <cell r="A1325">
            <v>104401370</v>
          </cell>
          <cell r="B1325" t="str">
            <v>G222237591</v>
          </cell>
          <cell r="C1325" t="str">
            <v>休運</v>
          </cell>
          <cell r="D1325" t="str">
            <v>胡靖翊</v>
          </cell>
          <cell r="E1325">
            <v>851207</v>
          </cell>
          <cell r="F1325" t="str">
            <v>女</v>
          </cell>
          <cell r="G1325" t="str">
            <v>一般生</v>
          </cell>
        </row>
        <row r="1326">
          <cell r="A1326">
            <v>104401371</v>
          </cell>
          <cell r="B1326" t="str">
            <v>L125116134</v>
          </cell>
          <cell r="C1326" t="str">
            <v>休運</v>
          </cell>
          <cell r="D1326" t="str">
            <v>徐騰輝</v>
          </cell>
          <cell r="E1326">
            <v>851125</v>
          </cell>
          <cell r="F1326" t="str">
            <v>男</v>
          </cell>
          <cell r="G1326" t="str">
            <v>一般生</v>
          </cell>
        </row>
        <row r="1327">
          <cell r="A1327">
            <v>104401372</v>
          </cell>
          <cell r="B1327" t="str">
            <v>O100494417</v>
          </cell>
          <cell r="C1327" t="str">
            <v>休運</v>
          </cell>
          <cell r="D1327" t="str">
            <v>楊子敬</v>
          </cell>
          <cell r="E1327">
            <v>851022</v>
          </cell>
          <cell r="F1327" t="str">
            <v>男</v>
          </cell>
          <cell r="G1327" t="str">
            <v>一般生</v>
          </cell>
        </row>
        <row r="1328">
          <cell r="A1328">
            <v>104401375</v>
          </cell>
          <cell r="B1328" t="str">
            <v>F129903899</v>
          </cell>
          <cell r="C1328" t="str">
            <v>休運</v>
          </cell>
          <cell r="D1328" t="str">
            <v>林嵩庭</v>
          </cell>
          <cell r="E1328">
            <v>860812</v>
          </cell>
          <cell r="F1328" t="str">
            <v>男</v>
          </cell>
          <cell r="G1328" t="str">
            <v>一般生</v>
          </cell>
        </row>
        <row r="1329">
          <cell r="A1329">
            <v>104401377</v>
          </cell>
          <cell r="B1329" t="str">
            <v>O200435607</v>
          </cell>
          <cell r="C1329" t="str">
            <v>休運</v>
          </cell>
          <cell r="D1329" t="str">
            <v>史庭如</v>
          </cell>
          <cell r="E1329">
            <v>860113</v>
          </cell>
          <cell r="F1329" t="str">
            <v>女</v>
          </cell>
          <cell r="G1329" t="str">
            <v>一般生</v>
          </cell>
        </row>
        <row r="1330">
          <cell r="A1330">
            <v>104401401</v>
          </cell>
          <cell r="B1330" t="str">
            <v>S125078377</v>
          </cell>
          <cell r="C1330" t="str">
            <v>休運</v>
          </cell>
          <cell r="D1330" t="str">
            <v>劉家維</v>
          </cell>
          <cell r="E1330">
            <v>860804</v>
          </cell>
          <cell r="F1330" t="str">
            <v>男</v>
          </cell>
          <cell r="G1330" t="str">
            <v>一般生</v>
          </cell>
        </row>
        <row r="1331">
          <cell r="A1331">
            <v>104401408</v>
          </cell>
          <cell r="B1331" t="str">
            <v>K122744001</v>
          </cell>
          <cell r="C1331" t="str">
            <v>休運</v>
          </cell>
          <cell r="D1331" t="str">
            <v>曾滄琦</v>
          </cell>
          <cell r="E1331">
            <v>851126</v>
          </cell>
          <cell r="F1331" t="str">
            <v>男</v>
          </cell>
          <cell r="G1331" t="str">
            <v>一般生</v>
          </cell>
        </row>
        <row r="1332">
          <cell r="A1332">
            <v>104401409</v>
          </cell>
          <cell r="B1332" t="str">
            <v>L124767486</v>
          </cell>
          <cell r="C1332" t="str">
            <v>休運</v>
          </cell>
          <cell r="D1332" t="str">
            <v>李家鋐</v>
          </cell>
          <cell r="E1332">
            <v>860811</v>
          </cell>
          <cell r="F1332" t="str">
            <v>男</v>
          </cell>
          <cell r="G1332" t="str">
            <v>一般生</v>
          </cell>
        </row>
        <row r="1333">
          <cell r="A1333">
            <v>104401411</v>
          </cell>
          <cell r="B1333" t="str">
            <v>A229532977</v>
          </cell>
          <cell r="C1333" t="str">
            <v>休運</v>
          </cell>
          <cell r="D1333" t="str">
            <v>余莉蓁</v>
          </cell>
          <cell r="E1333">
            <v>860626</v>
          </cell>
          <cell r="F1333" t="str">
            <v>女</v>
          </cell>
          <cell r="G1333" t="str">
            <v>一般生</v>
          </cell>
        </row>
        <row r="1334">
          <cell r="A1334">
            <v>104401413</v>
          </cell>
          <cell r="B1334" t="str">
            <v>K122797717</v>
          </cell>
          <cell r="C1334" t="str">
            <v>休運</v>
          </cell>
          <cell r="D1334" t="str">
            <v>鍾鎮宇</v>
          </cell>
          <cell r="E1334">
            <v>851218</v>
          </cell>
          <cell r="F1334" t="str">
            <v>男</v>
          </cell>
          <cell r="G1334" t="str">
            <v>一般生</v>
          </cell>
        </row>
        <row r="1335">
          <cell r="A1335">
            <v>104401414</v>
          </cell>
          <cell r="B1335" t="str">
            <v>A229525785</v>
          </cell>
          <cell r="C1335" t="str">
            <v>休運</v>
          </cell>
          <cell r="D1335" t="str">
            <v>葉庭君</v>
          </cell>
          <cell r="E1335">
            <v>860201</v>
          </cell>
          <cell r="F1335" t="str">
            <v>女</v>
          </cell>
          <cell r="G1335" t="str">
            <v>一般生</v>
          </cell>
        </row>
        <row r="1336">
          <cell r="A1336">
            <v>104401420</v>
          </cell>
          <cell r="B1336" t="str">
            <v>O100457076</v>
          </cell>
          <cell r="C1336" t="str">
            <v>休運</v>
          </cell>
          <cell r="D1336" t="str">
            <v>張玉威</v>
          </cell>
          <cell r="E1336">
            <v>860202</v>
          </cell>
          <cell r="F1336" t="str">
            <v>男</v>
          </cell>
          <cell r="G1336" t="str">
            <v>輕度身心障礙學生</v>
          </cell>
        </row>
        <row r="1337">
          <cell r="A1337">
            <v>104401429</v>
          </cell>
          <cell r="B1337" t="str">
            <v>F130020801</v>
          </cell>
          <cell r="C1337" t="str">
            <v>休運</v>
          </cell>
          <cell r="D1337" t="str">
            <v>柯因富</v>
          </cell>
          <cell r="E1337">
            <v>851112</v>
          </cell>
          <cell r="F1337" t="str">
            <v>男</v>
          </cell>
          <cell r="G1337" t="str">
            <v>一般生</v>
          </cell>
        </row>
        <row r="1338">
          <cell r="A1338">
            <v>104401430</v>
          </cell>
          <cell r="B1338" t="str">
            <v>F129794416</v>
          </cell>
          <cell r="C1338" t="str">
            <v>休運</v>
          </cell>
          <cell r="D1338" t="str">
            <v>黃柏崴</v>
          </cell>
          <cell r="E1338">
            <v>850913</v>
          </cell>
          <cell r="F1338" t="str">
            <v>男</v>
          </cell>
          <cell r="G1338" t="str">
            <v>一般生</v>
          </cell>
        </row>
        <row r="1339">
          <cell r="A1339">
            <v>104401435</v>
          </cell>
          <cell r="B1339" t="str">
            <v>B123195675</v>
          </cell>
          <cell r="C1339" t="str">
            <v>休運</v>
          </cell>
          <cell r="D1339" t="str">
            <v>賴維興</v>
          </cell>
          <cell r="E1339">
            <v>860709</v>
          </cell>
          <cell r="F1339" t="str">
            <v>男</v>
          </cell>
          <cell r="G1339" t="str">
            <v>一般生</v>
          </cell>
        </row>
        <row r="1340">
          <cell r="A1340">
            <v>104401436</v>
          </cell>
          <cell r="B1340" t="str">
            <v>L124037223</v>
          </cell>
          <cell r="C1340" t="str">
            <v>休運</v>
          </cell>
          <cell r="D1340" t="str">
            <v>吳紹銘</v>
          </cell>
          <cell r="E1340">
            <v>860331</v>
          </cell>
          <cell r="F1340" t="str">
            <v>男</v>
          </cell>
          <cell r="G1340" t="str">
            <v>一般生</v>
          </cell>
        </row>
        <row r="1341">
          <cell r="A1341">
            <v>104401439</v>
          </cell>
          <cell r="B1341" t="str">
            <v>K122915457</v>
          </cell>
          <cell r="C1341" t="str">
            <v>休運</v>
          </cell>
          <cell r="D1341" t="str">
            <v>林煌致</v>
          </cell>
          <cell r="E1341">
            <v>860129</v>
          </cell>
          <cell r="F1341" t="str">
            <v>男</v>
          </cell>
          <cell r="G1341" t="str">
            <v>一般生</v>
          </cell>
        </row>
        <row r="1342">
          <cell r="A1342">
            <v>104401440</v>
          </cell>
          <cell r="B1342" t="str">
            <v>K122931513</v>
          </cell>
          <cell r="C1342" t="str">
            <v>休運</v>
          </cell>
          <cell r="D1342" t="str">
            <v>李世鐘</v>
          </cell>
          <cell r="E1342">
            <v>860110</v>
          </cell>
          <cell r="F1342" t="str">
            <v>男</v>
          </cell>
          <cell r="G1342" t="str">
            <v>一般生</v>
          </cell>
        </row>
        <row r="1343">
          <cell r="A1343">
            <v>104401450</v>
          </cell>
          <cell r="B1343" t="str">
            <v>K122915975</v>
          </cell>
          <cell r="C1343" t="str">
            <v>休運</v>
          </cell>
          <cell r="D1343" t="str">
            <v>張哲榮</v>
          </cell>
          <cell r="E1343">
            <v>860320</v>
          </cell>
          <cell r="F1343" t="str">
            <v>男</v>
          </cell>
          <cell r="G1343" t="str">
            <v>一般生</v>
          </cell>
        </row>
        <row r="1344">
          <cell r="A1344">
            <v>104401456</v>
          </cell>
          <cell r="B1344" t="str">
            <v>H124906016</v>
          </cell>
          <cell r="C1344" t="str">
            <v>休運</v>
          </cell>
          <cell r="D1344" t="str">
            <v>蘇辰恩</v>
          </cell>
          <cell r="E1344">
            <v>860518</v>
          </cell>
          <cell r="F1344" t="str">
            <v>男</v>
          </cell>
          <cell r="G1344" t="str">
            <v>一般生</v>
          </cell>
        </row>
        <row r="1345">
          <cell r="A1345">
            <v>104401457</v>
          </cell>
          <cell r="B1345" t="str">
            <v>K122379853</v>
          </cell>
          <cell r="C1345" t="str">
            <v>休運</v>
          </cell>
          <cell r="D1345" t="str">
            <v>溫翊銘</v>
          </cell>
          <cell r="E1345">
            <v>830704</v>
          </cell>
          <cell r="F1345" t="str">
            <v>男</v>
          </cell>
          <cell r="G1345" t="str">
            <v>一般生</v>
          </cell>
        </row>
        <row r="1346">
          <cell r="A1346">
            <v>104401458</v>
          </cell>
          <cell r="B1346" t="str">
            <v>H225064279</v>
          </cell>
          <cell r="C1346" t="str">
            <v>休運</v>
          </cell>
          <cell r="D1346" t="str">
            <v>劉霈綺</v>
          </cell>
          <cell r="E1346">
            <v>860211</v>
          </cell>
          <cell r="F1346" t="str">
            <v>女</v>
          </cell>
          <cell r="G1346" t="str">
            <v>一般生</v>
          </cell>
        </row>
        <row r="1347">
          <cell r="A1347">
            <v>104401460</v>
          </cell>
          <cell r="B1347" t="str">
            <v>K122837976</v>
          </cell>
          <cell r="C1347" t="str">
            <v>休運</v>
          </cell>
          <cell r="D1347" t="str">
            <v>黃伯傑</v>
          </cell>
          <cell r="E1347">
            <v>860710</v>
          </cell>
          <cell r="F1347" t="str">
            <v>男</v>
          </cell>
          <cell r="G1347" t="str">
            <v>一般生</v>
          </cell>
        </row>
        <row r="1348">
          <cell r="A1348">
            <v>104401461</v>
          </cell>
          <cell r="B1348" t="str">
            <v>L125047689</v>
          </cell>
          <cell r="C1348" t="str">
            <v>休運</v>
          </cell>
          <cell r="D1348" t="str">
            <v>賴韋綸</v>
          </cell>
          <cell r="E1348">
            <v>851029</v>
          </cell>
          <cell r="F1348" t="str">
            <v>男</v>
          </cell>
          <cell r="G1348" t="str">
            <v>一般生</v>
          </cell>
        </row>
        <row r="1349">
          <cell r="A1349">
            <v>104401464</v>
          </cell>
          <cell r="B1349" t="str">
            <v>K222649503</v>
          </cell>
          <cell r="C1349" t="str">
            <v>休運</v>
          </cell>
          <cell r="D1349" t="str">
            <v>江孟潔</v>
          </cell>
          <cell r="E1349">
            <v>851119</v>
          </cell>
          <cell r="F1349" t="str">
            <v>女</v>
          </cell>
          <cell r="G1349" t="str">
            <v>一般生</v>
          </cell>
        </row>
        <row r="1350">
          <cell r="A1350">
            <v>104401467</v>
          </cell>
          <cell r="B1350" t="str">
            <v>K122994387</v>
          </cell>
          <cell r="C1350" t="str">
            <v>休運</v>
          </cell>
          <cell r="D1350" t="str">
            <v>賴雨辰</v>
          </cell>
          <cell r="E1350">
            <v>860805</v>
          </cell>
          <cell r="F1350" t="str">
            <v>男</v>
          </cell>
          <cell r="G1350" t="str">
            <v>一般生</v>
          </cell>
        </row>
        <row r="1351">
          <cell r="A1351">
            <v>104401469</v>
          </cell>
          <cell r="B1351" t="str">
            <v>K122779808</v>
          </cell>
          <cell r="C1351" t="str">
            <v>休運</v>
          </cell>
          <cell r="D1351" t="str">
            <v>羅文傑</v>
          </cell>
          <cell r="E1351">
            <v>851111</v>
          </cell>
          <cell r="F1351" t="str">
            <v>男</v>
          </cell>
          <cell r="G1351" t="str">
            <v>一般生</v>
          </cell>
        </row>
        <row r="1352">
          <cell r="A1352">
            <v>104401475</v>
          </cell>
          <cell r="B1352" t="str">
            <v>K122955371</v>
          </cell>
          <cell r="C1352" t="str">
            <v>休運</v>
          </cell>
          <cell r="D1352" t="str">
            <v>劉俊呈</v>
          </cell>
          <cell r="E1352">
            <v>850909</v>
          </cell>
          <cell r="F1352" t="str">
            <v>男</v>
          </cell>
          <cell r="G1352" t="str">
            <v>一般生</v>
          </cell>
        </row>
        <row r="1353">
          <cell r="A1353">
            <v>104401505</v>
          </cell>
          <cell r="B1353" t="str">
            <v>L125116385</v>
          </cell>
          <cell r="C1353" t="str">
            <v>餐旅</v>
          </cell>
          <cell r="D1353" t="str">
            <v>陳家</v>
          </cell>
          <cell r="E1353">
            <v>851201</v>
          </cell>
          <cell r="F1353" t="str">
            <v>男</v>
          </cell>
          <cell r="G1353" t="str">
            <v>一般生</v>
          </cell>
        </row>
        <row r="1354">
          <cell r="A1354">
            <v>104401507</v>
          </cell>
          <cell r="B1354" t="str">
            <v>H224550909</v>
          </cell>
          <cell r="C1354" t="str">
            <v>餐旅</v>
          </cell>
          <cell r="D1354" t="str">
            <v>向宏懿</v>
          </cell>
          <cell r="E1354">
            <v>851005</v>
          </cell>
          <cell r="F1354" t="str">
            <v>女</v>
          </cell>
          <cell r="G1354" t="str">
            <v>一般生</v>
          </cell>
        </row>
        <row r="1355">
          <cell r="A1355">
            <v>104401509</v>
          </cell>
          <cell r="B1355" t="str">
            <v>N224818044</v>
          </cell>
          <cell r="C1355" t="str">
            <v>餐旅</v>
          </cell>
          <cell r="D1355" t="str">
            <v>林玟君</v>
          </cell>
          <cell r="E1355">
            <v>860413</v>
          </cell>
          <cell r="F1355" t="str">
            <v>女</v>
          </cell>
          <cell r="G1355" t="str">
            <v>一般生</v>
          </cell>
        </row>
        <row r="1356">
          <cell r="A1356">
            <v>104401514</v>
          </cell>
          <cell r="B1356" t="str">
            <v>H224855356</v>
          </cell>
          <cell r="C1356" t="str">
            <v>餐旅</v>
          </cell>
          <cell r="D1356" t="str">
            <v>邱芷筠</v>
          </cell>
          <cell r="E1356">
            <v>860410</v>
          </cell>
          <cell r="F1356" t="str">
            <v>女</v>
          </cell>
          <cell r="G1356" t="str">
            <v>一般生</v>
          </cell>
        </row>
        <row r="1357">
          <cell r="A1357">
            <v>104401515</v>
          </cell>
          <cell r="B1357" t="str">
            <v>H225067994</v>
          </cell>
          <cell r="C1357" t="str">
            <v>餐旅</v>
          </cell>
          <cell r="D1357" t="str">
            <v>柯之豔</v>
          </cell>
          <cell r="E1357">
            <v>860629</v>
          </cell>
          <cell r="F1357" t="str">
            <v>女</v>
          </cell>
          <cell r="G1357" t="str">
            <v>一般生</v>
          </cell>
        </row>
        <row r="1358">
          <cell r="A1358">
            <v>104401518</v>
          </cell>
          <cell r="B1358" t="str">
            <v>N125807141</v>
          </cell>
          <cell r="C1358" t="str">
            <v>餐旅</v>
          </cell>
          <cell r="D1358" t="str">
            <v>花承懋</v>
          </cell>
          <cell r="E1358">
            <v>860809</v>
          </cell>
          <cell r="F1358" t="str">
            <v>男</v>
          </cell>
          <cell r="G1358" t="str">
            <v>一般生</v>
          </cell>
        </row>
        <row r="1359">
          <cell r="A1359">
            <v>104401519</v>
          </cell>
          <cell r="B1359" t="str">
            <v>K122836308</v>
          </cell>
          <cell r="C1359" t="str">
            <v>餐旅</v>
          </cell>
          <cell r="D1359" t="str">
            <v>盧柏諺</v>
          </cell>
          <cell r="E1359">
            <v>860108</v>
          </cell>
          <cell r="F1359" t="str">
            <v>男</v>
          </cell>
          <cell r="G1359" t="str">
            <v>一般生</v>
          </cell>
        </row>
        <row r="1360">
          <cell r="A1360">
            <v>104401520</v>
          </cell>
          <cell r="B1360" t="str">
            <v>K122965573</v>
          </cell>
          <cell r="C1360" t="str">
            <v>餐旅</v>
          </cell>
          <cell r="D1360" t="str">
            <v>古尚緯</v>
          </cell>
          <cell r="E1360">
            <v>850915</v>
          </cell>
          <cell r="F1360" t="str">
            <v>男</v>
          </cell>
          <cell r="G1360" t="str">
            <v>一般生</v>
          </cell>
        </row>
        <row r="1361">
          <cell r="A1361">
            <v>104401523</v>
          </cell>
          <cell r="B1361" t="str">
            <v>U121882591</v>
          </cell>
          <cell r="C1361" t="str">
            <v>餐旅</v>
          </cell>
          <cell r="D1361" t="str">
            <v>陳立軒</v>
          </cell>
          <cell r="E1361">
            <v>850130</v>
          </cell>
          <cell r="F1361" t="str">
            <v>男</v>
          </cell>
          <cell r="G1361" t="str">
            <v>一般生</v>
          </cell>
        </row>
        <row r="1362">
          <cell r="A1362">
            <v>104401524</v>
          </cell>
          <cell r="B1362" t="str">
            <v>K222760525</v>
          </cell>
          <cell r="C1362" t="str">
            <v>餐旅</v>
          </cell>
          <cell r="D1362" t="str">
            <v>龍柔諭</v>
          </cell>
          <cell r="E1362">
            <v>850925</v>
          </cell>
          <cell r="F1362" t="str">
            <v>女</v>
          </cell>
          <cell r="G1362" t="str">
            <v>一般生</v>
          </cell>
        </row>
        <row r="1363">
          <cell r="A1363">
            <v>104401525</v>
          </cell>
          <cell r="B1363" t="str">
            <v>K122619496</v>
          </cell>
          <cell r="C1363" t="str">
            <v>餐旅</v>
          </cell>
          <cell r="D1363" t="str">
            <v>陳昱彰</v>
          </cell>
          <cell r="E1363">
            <v>831025</v>
          </cell>
          <cell r="F1363" t="str">
            <v>男</v>
          </cell>
          <cell r="G1363" t="str">
            <v>一般生</v>
          </cell>
        </row>
        <row r="1364">
          <cell r="A1364">
            <v>104401529</v>
          </cell>
          <cell r="B1364" t="str">
            <v>F129327826</v>
          </cell>
          <cell r="C1364" t="str">
            <v>餐旅</v>
          </cell>
          <cell r="D1364" t="str">
            <v>余茂德</v>
          </cell>
          <cell r="E1364">
            <v>841016</v>
          </cell>
          <cell r="F1364" t="str">
            <v>男</v>
          </cell>
          <cell r="G1364" t="str">
            <v>一般生</v>
          </cell>
        </row>
        <row r="1365">
          <cell r="A1365">
            <v>104401533</v>
          </cell>
          <cell r="B1365" t="str">
            <v>N225693747</v>
          </cell>
          <cell r="C1365" t="str">
            <v>餐旅</v>
          </cell>
          <cell r="D1365" t="str">
            <v>張昱婷</v>
          </cell>
          <cell r="E1365">
            <v>860816</v>
          </cell>
          <cell r="F1365" t="str">
            <v>女</v>
          </cell>
          <cell r="G1365" t="str">
            <v>一般生</v>
          </cell>
        </row>
        <row r="1366">
          <cell r="A1366">
            <v>104401534</v>
          </cell>
          <cell r="B1366" t="str">
            <v>L225106934</v>
          </cell>
          <cell r="C1366" t="str">
            <v>餐旅</v>
          </cell>
          <cell r="D1366" t="str">
            <v>洪翎容</v>
          </cell>
          <cell r="E1366">
            <v>860607</v>
          </cell>
          <cell r="F1366" t="str">
            <v>女</v>
          </cell>
          <cell r="G1366" t="str">
            <v>一般生</v>
          </cell>
        </row>
        <row r="1367">
          <cell r="A1367">
            <v>104401536</v>
          </cell>
          <cell r="B1367" t="str">
            <v>K222859554</v>
          </cell>
          <cell r="C1367" t="str">
            <v>餐旅</v>
          </cell>
          <cell r="D1367" t="str">
            <v>劉亦華</v>
          </cell>
          <cell r="E1367">
            <v>860320</v>
          </cell>
          <cell r="F1367" t="str">
            <v>女</v>
          </cell>
          <cell r="G1367" t="str">
            <v>一般生</v>
          </cell>
        </row>
        <row r="1368">
          <cell r="A1368">
            <v>104401537</v>
          </cell>
          <cell r="B1368" t="str">
            <v>J122897248</v>
          </cell>
          <cell r="C1368" t="str">
            <v>餐旅</v>
          </cell>
          <cell r="D1368" t="str">
            <v>黃彥碩</v>
          </cell>
          <cell r="E1368">
            <v>860424</v>
          </cell>
          <cell r="F1368" t="str">
            <v>男</v>
          </cell>
          <cell r="G1368" t="str">
            <v>一般生</v>
          </cell>
        </row>
        <row r="1369">
          <cell r="A1369">
            <v>104401538</v>
          </cell>
          <cell r="B1369" t="str">
            <v>O100449903</v>
          </cell>
          <cell r="C1369" t="str">
            <v>餐旅</v>
          </cell>
          <cell r="D1369" t="str">
            <v>廖偵羽</v>
          </cell>
          <cell r="E1369">
            <v>850906</v>
          </cell>
          <cell r="F1369" t="str">
            <v>男</v>
          </cell>
          <cell r="G1369" t="str">
            <v>一般生</v>
          </cell>
        </row>
        <row r="1370">
          <cell r="A1370">
            <v>104401539</v>
          </cell>
          <cell r="B1370" t="str">
            <v>J222802885</v>
          </cell>
          <cell r="C1370" t="str">
            <v>餐旅</v>
          </cell>
          <cell r="D1370" t="str">
            <v>曾宇絜</v>
          </cell>
          <cell r="E1370">
            <v>851018</v>
          </cell>
          <cell r="F1370" t="str">
            <v>女</v>
          </cell>
          <cell r="G1370" t="str">
            <v>一般生</v>
          </cell>
        </row>
        <row r="1371">
          <cell r="A1371">
            <v>104401540</v>
          </cell>
          <cell r="B1371" t="str">
            <v>F130045951</v>
          </cell>
          <cell r="C1371" t="str">
            <v>餐旅</v>
          </cell>
          <cell r="D1371" t="str">
            <v>陳佳祺</v>
          </cell>
          <cell r="E1371">
            <v>860102</v>
          </cell>
          <cell r="F1371" t="str">
            <v>男</v>
          </cell>
          <cell r="G1371" t="str">
            <v>一般生</v>
          </cell>
        </row>
        <row r="1372">
          <cell r="A1372">
            <v>104401541</v>
          </cell>
          <cell r="B1372" t="str">
            <v>J122884303</v>
          </cell>
          <cell r="C1372" t="str">
            <v>餐旅</v>
          </cell>
          <cell r="D1372" t="str">
            <v>汪立強</v>
          </cell>
          <cell r="E1372">
            <v>860308</v>
          </cell>
          <cell r="F1372" t="str">
            <v>男</v>
          </cell>
          <cell r="G1372" t="str">
            <v>一般生</v>
          </cell>
        </row>
        <row r="1373">
          <cell r="A1373">
            <v>104401542</v>
          </cell>
          <cell r="B1373" t="str">
            <v>S224598372</v>
          </cell>
          <cell r="C1373" t="str">
            <v>餐旅</v>
          </cell>
          <cell r="D1373" t="str">
            <v>劉俐均</v>
          </cell>
          <cell r="E1373">
            <v>851119</v>
          </cell>
          <cell r="F1373" t="str">
            <v>女</v>
          </cell>
          <cell r="G1373" t="str">
            <v>一般生</v>
          </cell>
        </row>
        <row r="1374">
          <cell r="A1374">
            <v>104401543</v>
          </cell>
          <cell r="B1374" t="str">
            <v>H224557846</v>
          </cell>
          <cell r="C1374" t="str">
            <v>餐旅</v>
          </cell>
          <cell r="D1374" t="str">
            <v>游逸文</v>
          </cell>
          <cell r="E1374">
            <v>851223</v>
          </cell>
          <cell r="F1374" t="str">
            <v>女</v>
          </cell>
          <cell r="G1374" t="str">
            <v>一般生</v>
          </cell>
        </row>
        <row r="1375">
          <cell r="A1375">
            <v>104401544</v>
          </cell>
          <cell r="B1375" t="str">
            <v>H124901306</v>
          </cell>
          <cell r="C1375" t="str">
            <v>餐旅</v>
          </cell>
          <cell r="D1375" t="str">
            <v>黃冠錚</v>
          </cell>
          <cell r="E1375">
            <v>860306</v>
          </cell>
          <cell r="F1375" t="str">
            <v>男</v>
          </cell>
          <cell r="G1375" t="str">
            <v>一般生</v>
          </cell>
        </row>
        <row r="1376">
          <cell r="A1376">
            <v>104401545</v>
          </cell>
          <cell r="B1376" t="str">
            <v>L224840080</v>
          </cell>
          <cell r="C1376" t="str">
            <v>餐旅</v>
          </cell>
          <cell r="D1376" t="str">
            <v>楊婕鈴</v>
          </cell>
          <cell r="E1376">
            <v>850925</v>
          </cell>
          <cell r="F1376" t="str">
            <v>女</v>
          </cell>
          <cell r="G1376" t="str">
            <v>一般生</v>
          </cell>
        </row>
        <row r="1377">
          <cell r="A1377">
            <v>104401548</v>
          </cell>
          <cell r="B1377" t="str">
            <v>O200441490</v>
          </cell>
          <cell r="C1377" t="str">
            <v>餐旅</v>
          </cell>
          <cell r="D1377" t="str">
            <v>陳昀暄</v>
          </cell>
          <cell r="E1377">
            <v>860614</v>
          </cell>
          <cell r="F1377" t="str">
            <v>女</v>
          </cell>
          <cell r="G1377" t="str">
            <v>一般生</v>
          </cell>
        </row>
        <row r="1378">
          <cell r="A1378">
            <v>104401549</v>
          </cell>
          <cell r="B1378" t="str">
            <v>J222773174</v>
          </cell>
          <cell r="C1378" t="str">
            <v>餐旅</v>
          </cell>
          <cell r="D1378" t="str">
            <v>陳羽芹</v>
          </cell>
          <cell r="E1378">
            <v>850905</v>
          </cell>
          <cell r="F1378" t="str">
            <v>女</v>
          </cell>
          <cell r="G1378" t="str">
            <v>一般生</v>
          </cell>
        </row>
        <row r="1379">
          <cell r="A1379">
            <v>104401551</v>
          </cell>
          <cell r="B1379" t="str">
            <v>O100455652</v>
          </cell>
          <cell r="C1379" t="str">
            <v>餐旅</v>
          </cell>
          <cell r="D1379" t="str">
            <v>張晉瑋</v>
          </cell>
          <cell r="E1379">
            <v>851104</v>
          </cell>
          <cell r="F1379" t="str">
            <v>男</v>
          </cell>
          <cell r="G1379" t="str">
            <v>一般生</v>
          </cell>
        </row>
        <row r="1380">
          <cell r="A1380">
            <v>104401556</v>
          </cell>
          <cell r="B1380" t="str">
            <v>A229525650</v>
          </cell>
          <cell r="C1380" t="str">
            <v>餐旅</v>
          </cell>
          <cell r="D1380" t="str">
            <v>洪于皓</v>
          </cell>
          <cell r="E1380">
            <v>851124</v>
          </cell>
          <cell r="F1380" t="str">
            <v>女</v>
          </cell>
          <cell r="G1380" t="str">
            <v>一般生</v>
          </cell>
        </row>
        <row r="1381">
          <cell r="A1381">
            <v>104401558</v>
          </cell>
          <cell r="B1381" t="str">
            <v>K122382332</v>
          </cell>
          <cell r="C1381" t="str">
            <v>餐旅</v>
          </cell>
          <cell r="D1381" t="str">
            <v>黃意凱</v>
          </cell>
          <cell r="E1381">
            <v>850412</v>
          </cell>
          <cell r="F1381" t="str">
            <v>男</v>
          </cell>
          <cell r="G1381" t="str">
            <v>一般生</v>
          </cell>
        </row>
        <row r="1382">
          <cell r="A1382">
            <v>104401560</v>
          </cell>
          <cell r="B1382" t="str">
            <v>H224935920</v>
          </cell>
          <cell r="C1382" t="str">
            <v>餐旅</v>
          </cell>
          <cell r="D1382" t="str">
            <v>黃怡文</v>
          </cell>
          <cell r="E1382">
            <v>860826</v>
          </cell>
          <cell r="F1382" t="str">
            <v>女</v>
          </cell>
          <cell r="G1382" t="str">
            <v>一般生</v>
          </cell>
        </row>
        <row r="1383">
          <cell r="A1383">
            <v>104401561</v>
          </cell>
          <cell r="B1383" t="str">
            <v>B123222515</v>
          </cell>
          <cell r="C1383" t="str">
            <v>餐旅</v>
          </cell>
          <cell r="D1383" t="str">
            <v>林士鑫</v>
          </cell>
          <cell r="E1383">
            <v>860207</v>
          </cell>
          <cell r="F1383" t="str">
            <v>男</v>
          </cell>
          <cell r="G1383" t="str">
            <v>一般生</v>
          </cell>
        </row>
        <row r="1384">
          <cell r="A1384">
            <v>104401563</v>
          </cell>
          <cell r="B1384" t="str">
            <v>J222747138</v>
          </cell>
          <cell r="C1384" t="str">
            <v>餐旅</v>
          </cell>
          <cell r="D1384" t="str">
            <v>劉采宣</v>
          </cell>
          <cell r="E1384">
            <v>841116</v>
          </cell>
          <cell r="F1384" t="str">
            <v>女</v>
          </cell>
          <cell r="G1384" t="str">
            <v>一般生</v>
          </cell>
        </row>
        <row r="1385">
          <cell r="A1385">
            <v>104401564</v>
          </cell>
          <cell r="B1385" t="str">
            <v>K222922589</v>
          </cell>
          <cell r="C1385" t="str">
            <v>餐旅</v>
          </cell>
          <cell r="D1385" t="str">
            <v>吳薈君</v>
          </cell>
          <cell r="E1385">
            <v>860505</v>
          </cell>
          <cell r="F1385" t="str">
            <v>女</v>
          </cell>
          <cell r="G1385" t="str">
            <v>一般生</v>
          </cell>
        </row>
        <row r="1386">
          <cell r="A1386">
            <v>104401566</v>
          </cell>
          <cell r="B1386" t="str">
            <v>L124508254</v>
          </cell>
          <cell r="C1386" t="str">
            <v>餐旅</v>
          </cell>
          <cell r="D1386" t="str">
            <v>吳欣峰</v>
          </cell>
          <cell r="E1386">
            <v>860706</v>
          </cell>
          <cell r="F1386" t="str">
            <v>男</v>
          </cell>
          <cell r="G1386" t="str">
            <v>一般生</v>
          </cell>
        </row>
        <row r="1387">
          <cell r="A1387">
            <v>104401569</v>
          </cell>
          <cell r="B1387" t="str">
            <v>K122834064</v>
          </cell>
          <cell r="C1387" t="str">
            <v>餐旅</v>
          </cell>
          <cell r="D1387" t="str">
            <v>吳修逸</v>
          </cell>
          <cell r="E1387">
            <v>850621</v>
          </cell>
          <cell r="F1387" t="str">
            <v>男</v>
          </cell>
          <cell r="G1387" t="str">
            <v>一般生</v>
          </cell>
        </row>
        <row r="1388">
          <cell r="A1388">
            <v>104401601</v>
          </cell>
          <cell r="B1388" t="str">
            <v>K122650684</v>
          </cell>
          <cell r="C1388" t="str">
            <v>餐旅</v>
          </cell>
          <cell r="D1388" t="str">
            <v>蔡雲欽</v>
          </cell>
          <cell r="E1388">
            <v>860304</v>
          </cell>
          <cell r="F1388" t="str">
            <v>男</v>
          </cell>
          <cell r="G1388" t="str">
            <v>一般生</v>
          </cell>
        </row>
        <row r="1389">
          <cell r="A1389">
            <v>104401602</v>
          </cell>
          <cell r="B1389" t="str">
            <v>H125065710</v>
          </cell>
          <cell r="C1389" t="str">
            <v>餐旅</v>
          </cell>
          <cell r="D1389" t="str">
            <v>陳俊宇</v>
          </cell>
          <cell r="E1389">
            <v>860827</v>
          </cell>
          <cell r="F1389" t="str">
            <v>男</v>
          </cell>
          <cell r="G1389" t="str">
            <v>一般生</v>
          </cell>
        </row>
        <row r="1390">
          <cell r="A1390">
            <v>104401605</v>
          </cell>
          <cell r="B1390" t="str">
            <v>K222959246</v>
          </cell>
          <cell r="C1390" t="str">
            <v>餐旅</v>
          </cell>
          <cell r="D1390" t="str">
            <v>譚芷涵</v>
          </cell>
          <cell r="E1390">
            <v>860604</v>
          </cell>
          <cell r="F1390" t="str">
            <v>女</v>
          </cell>
          <cell r="G1390" t="str">
            <v>一般生</v>
          </cell>
        </row>
        <row r="1391">
          <cell r="A1391">
            <v>104401606</v>
          </cell>
          <cell r="B1391" t="str">
            <v>K222565995</v>
          </cell>
          <cell r="C1391" t="str">
            <v>餐旅</v>
          </cell>
          <cell r="D1391" t="str">
            <v>賴珮如</v>
          </cell>
          <cell r="E1391">
            <v>851102</v>
          </cell>
          <cell r="F1391" t="str">
            <v>女</v>
          </cell>
          <cell r="G1391" t="str">
            <v>一般生</v>
          </cell>
        </row>
        <row r="1392">
          <cell r="A1392">
            <v>104401607</v>
          </cell>
          <cell r="B1392" t="str">
            <v>H224441469</v>
          </cell>
          <cell r="C1392" t="str">
            <v>餐旅</v>
          </cell>
          <cell r="D1392" t="str">
            <v>康婷萱</v>
          </cell>
          <cell r="E1392">
            <v>850610</v>
          </cell>
          <cell r="F1392" t="str">
            <v>女</v>
          </cell>
          <cell r="G1392" t="str">
            <v>一般生</v>
          </cell>
        </row>
        <row r="1393">
          <cell r="A1393">
            <v>104401608</v>
          </cell>
          <cell r="B1393" t="str">
            <v>K222881850</v>
          </cell>
          <cell r="C1393" t="str">
            <v>餐旅</v>
          </cell>
          <cell r="D1393" t="str">
            <v>廖邡伶</v>
          </cell>
          <cell r="E1393">
            <v>860729</v>
          </cell>
          <cell r="F1393" t="str">
            <v>女</v>
          </cell>
          <cell r="G1393" t="str">
            <v>一般生</v>
          </cell>
        </row>
        <row r="1394">
          <cell r="A1394">
            <v>104401609</v>
          </cell>
          <cell r="B1394" t="str">
            <v>K221985804</v>
          </cell>
          <cell r="C1394" t="str">
            <v>餐旅</v>
          </cell>
          <cell r="D1394" t="str">
            <v>陳品軒</v>
          </cell>
          <cell r="E1394">
            <v>840710</v>
          </cell>
          <cell r="F1394" t="str">
            <v>女</v>
          </cell>
          <cell r="G1394" t="str">
            <v>一般生</v>
          </cell>
        </row>
        <row r="1395">
          <cell r="A1395">
            <v>104401610</v>
          </cell>
          <cell r="B1395" t="str">
            <v>F228530778</v>
          </cell>
          <cell r="C1395" t="str">
            <v>餐旅</v>
          </cell>
          <cell r="D1395" t="str">
            <v>林芳妤</v>
          </cell>
          <cell r="E1395">
            <v>860504</v>
          </cell>
          <cell r="F1395" t="str">
            <v>女</v>
          </cell>
          <cell r="G1395" t="str">
            <v>一般生</v>
          </cell>
        </row>
        <row r="1396">
          <cell r="A1396">
            <v>104401611</v>
          </cell>
          <cell r="B1396" t="str">
            <v>K222569411</v>
          </cell>
          <cell r="C1396" t="str">
            <v>餐旅</v>
          </cell>
          <cell r="D1396" t="str">
            <v>鍾侑珈</v>
          </cell>
          <cell r="E1396">
            <v>850916</v>
          </cell>
          <cell r="F1396" t="str">
            <v>女</v>
          </cell>
          <cell r="G1396" t="str">
            <v>一般生</v>
          </cell>
        </row>
        <row r="1397">
          <cell r="A1397">
            <v>104401612</v>
          </cell>
          <cell r="B1397" t="str">
            <v>K222572730</v>
          </cell>
          <cell r="C1397" t="str">
            <v>餐旅</v>
          </cell>
          <cell r="D1397" t="str">
            <v>陳乙齊</v>
          </cell>
          <cell r="E1397">
            <v>860601</v>
          </cell>
          <cell r="F1397" t="str">
            <v>女</v>
          </cell>
          <cell r="G1397" t="str">
            <v>一般生</v>
          </cell>
        </row>
        <row r="1398">
          <cell r="A1398">
            <v>104401614</v>
          </cell>
          <cell r="B1398" t="str">
            <v>F228356021</v>
          </cell>
          <cell r="C1398" t="str">
            <v>餐旅</v>
          </cell>
          <cell r="D1398" t="str">
            <v>方雅雯</v>
          </cell>
          <cell r="E1398">
            <v>860111</v>
          </cell>
          <cell r="F1398" t="str">
            <v>女</v>
          </cell>
          <cell r="G1398" t="str">
            <v>一般生</v>
          </cell>
        </row>
        <row r="1399">
          <cell r="A1399">
            <v>104401616</v>
          </cell>
          <cell r="B1399" t="str">
            <v>K122977199</v>
          </cell>
          <cell r="C1399" t="str">
            <v>餐旅</v>
          </cell>
          <cell r="D1399" t="str">
            <v>陳信瑋</v>
          </cell>
          <cell r="E1399">
            <v>860126</v>
          </cell>
          <cell r="F1399" t="str">
            <v>男</v>
          </cell>
          <cell r="G1399" t="str">
            <v>一般生</v>
          </cell>
        </row>
        <row r="1400">
          <cell r="A1400">
            <v>104401621</v>
          </cell>
          <cell r="B1400" t="str">
            <v>L224791402</v>
          </cell>
          <cell r="C1400" t="str">
            <v>餐旅</v>
          </cell>
          <cell r="D1400" t="str">
            <v>郭怡珮</v>
          </cell>
          <cell r="E1400">
            <v>860316</v>
          </cell>
          <cell r="F1400" t="str">
            <v>女</v>
          </cell>
          <cell r="G1400" t="str">
            <v>一般生</v>
          </cell>
        </row>
        <row r="1401">
          <cell r="A1401">
            <v>104401623</v>
          </cell>
          <cell r="B1401" t="str">
            <v>K222976881</v>
          </cell>
          <cell r="C1401" t="str">
            <v>餐旅</v>
          </cell>
          <cell r="D1401" t="str">
            <v>陳孟杞</v>
          </cell>
          <cell r="E1401">
            <v>860827</v>
          </cell>
          <cell r="F1401" t="str">
            <v>女</v>
          </cell>
          <cell r="G1401" t="str">
            <v>一般生</v>
          </cell>
        </row>
        <row r="1402">
          <cell r="A1402">
            <v>104401624</v>
          </cell>
          <cell r="B1402" t="str">
            <v>K222684048</v>
          </cell>
          <cell r="C1402" t="str">
            <v>餐旅</v>
          </cell>
          <cell r="D1402" t="str">
            <v>朱芃柔</v>
          </cell>
          <cell r="E1402">
            <v>860207</v>
          </cell>
          <cell r="F1402" t="str">
            <v>女</v>
          </cell>
          <cell r="G1402" t="str">
            <v>一般生</v>
          </cell>
        </row>
        <row r="1403">
          <cell r="A1403">
            <v>104401625</v>
          </cell>
          <cell r="B1403" t="str">
            <v>K222460548</v>
          </cell>
          <cell r="C1403" t="str">
            <v>餐旅</v>
          </cell>
          <cell r="D1403" t="str">
            <v>黃宜婷</v>
          </cell>
          <cell r="E1403">
            <v>850908</v>
          </cell>
          <cell r="F1403" t="str">
            <v>女</v>
          </cell>
          <cell r="G1403" t="str">
            <v>一般生</v>
          </cell>
        </row>
        <row r="1404">
          <cell r="A1404">
            <v>104401627</v>
          </cell>
          <cell r="B1404" t="str">
            <v>K122663994</v>
          </cell>
          <cell r="C1404" t="str">
            <v>餐旅</v>
          </cell>
          <cell r="D1404" t="str">
            <v>劉懿</v>
          </cell>
          <cell r="E1404">
            <v>860409</v>
          </cell>
          <cell r="F1404" t="str">
            <v>男</v>
          </cell>
          <cell r="G1404" t="str">
            <v>一般生</v>
          </cell>
        </row>
        <row r="1405">
          <cell r="A1405">
            <v>104401628</v>
          </cell>
          <cell r="B1405" t="str">
            <v>K122931577</v>
          </cell>
          <cell r="C1405" t="str">
            <v>餐旅</v>
          </cell>
          <cell r="D1405" t="str">
            <v>謝侑昇</v>
          </cell>
          <cell r="E1405">
            <v>860321</v>
          </cell>
          <cell r="F1405" t="str">
            <v>男</v>
          </cell>
          <cell r="G1405" t="str">
            <v>一般生</v>
          </cell>
        </row>
        <row r="1406">
          <cell r="A1406">
            <v>104401635</v>
          </cell>
          <cell r="B1406" t="str">
            <v>L224870864</v>
          </cell>
          <cell r="C1406" t="str">
            <v>餐旅</v>
          </cell>
          <cell r="D1406" t="str">
            <v>葉仟慧</v>
          </cell>
          <cell r="E1406">
            <v>860528</v>
          </cell>
          <cell r="F1406" t="str">
            <v>女</v>
          </cell>
          <cell r="G1406" t="str">
            <v>一般生</v>
          </cell>
        </row>
        <row r="1407">
          <cell r="A1407">
            <v>104401636</v>
          </cell>
          <cell r="B1407" t="str">
            <v>K122784765</v>
          </cell>
          <cell r="C1407" t="str">
            <v>餐旅</v>
          </cell>
          <cell r="D1407" t="str">
            <v>黃子沂</v>
          </cell>
          <cell r="E1407">
            <v>860610</v>
          </cell>
          <cell r="F1407" t="str">
            <v>男</v>
          </cell>
          <cell r="G1407" t="str">
            <v>一般生</v>
          </cell>
        </row>
        <row r="1408">
          <cell r="A1408">
            <v>104401637</v>
          </cell>
          <cell r="B1408" t="str">
            <v>L224870524</v>
          </cell>
          <cell r="C1408" t="str">
            <v>餐旅</v>
          </cell>
          <cell r="D1408" t="str">
            <v>張玉萱</v>
          </cell>
          <cell r="E1408">
            <v>860501</v>
          </cell>
          <cell r="F1408" t="str">
            <v>女</v>
          </cell>
          <cell r="G1408" t="str">
            <v>一般生</v>
          </cell>
        </row>
        <row r="1409">
          <cell r="A1409">
            <v>104401641</v>
          </cell>
          <cell r="B1409" t="str">
            <v>L224534890</v>
          </cell>
          <cell r="C1409" t="str">
            <v>餐旅</v>
          </cell>
          <cell r="D1409" t="str">
            <v>林錦玉</v>
          </cell>
          <cell r="E1409">
            <v>860403</v>
          </cell>
          <cell r="F1409" t="str">
            <v>女</v>
          </cell>
          <cell r="G1409" t="str">
            <v>一般生</v>
          </cell>
        </row>
        <row r="1410">
          <cell r="A1410">
            <v>104401642</v>
          </cell>
          <cell r="B1410" t="str">
            <v>L125014037</v>
          </cell>
          <cell r="C1410" t="str">
            <v>餐旅</v>
          </cell>
          <cell r="D1410" t="str">
            <v>吳侑侖</v>
          </cell>
          <cell r="E1410">
            <v>860326</v>
          </cell>
          <cell r="F1410" t="str">
            <v>男</v>
          </cell>
          <cell r="G1410" t="str">
            <v>一般生</v>
          </cell>
        </row>
        <row r="1411">
          <cell r="A1411">
            <v>104401643</v>
          </cell>
          <cell r="B1411" t="str">
            <v>O200438877</v>
          </cell>
          <cell r="C1411" t="str">
            <v>餐旅</v>
          </cell>
          <cell r="D1411" t="str">
            <v>胡宇淳</v>
          </cell>
          <cell r="E1411">
            <v>860406</v>
          </cell>
          <cell r="F1411" t="str">
            <v>女</v>
          </cell>
          <cell r="G1411" t="str">
            <v>一般生</v>
          </cell>
        </row>
        <row r="1412">
          <cell r="A1412">
            <v>104401648</v>
          </cell>
          <cell r="B1412" t="str">
            <v>H124973071</v>
          </cell>
          <cell r="C1412" t="str">
            <v>餐旅</v>
          </cell>
          <cell r="D1412" t="str">
            <v>胡高健</v>
          </cell>
          <cell r="E1412">
            <v>851209</v>
          </cell>
          <cell r="F1412" t="str">
            <v>男</v>
          </cell>
          <cell r="G1412" t="str">
            <v>一般生</v>
          </cell>
        </row>
        <row r="1413">
          <cell r="A1413">
            <v>104401649</v>
          </cell>
          <cell r="B1413" t="str">
            <v>L224757437</v>
          </cell>
          <cell r="C1413" t="str">
            <v>餐旅</v>
          </cell>
          <cell r="D1413" t="str">
            <v>卓育瑩</v>
          </cell>
          <cell r="E1413">
            <v>850922</v>
          </cell>
          <cell r="F1413" t="str">
            <v>女</v>
          </cell>
          <cell r="G1413" t="str">
            <v>一般生</v>
          </cell>
        </row>
        <row r="1414">
          <cell r="A1414">
            <v>104401654</v>
          </cell>
          <cell r="B1414" t="str">
            <v>K122839194</v>
          </cell>
          <cell r="C1414" t="str">
            <v>餐旅</v>
          </cell>
          <cell r="D1414" t="str">
            <v>余俊毅</v>
          </cell>
          <cell r="E1414">
            <v>860819</v>
          </cell>
          <cell r="F1414" t="str">
            <v>男</v>
          </cell>
          <cell r="G1414" t="str">
            <v>一般生</v>
          </cell>
        </row>
        <row r="1415">
          <cell r="A1415">
            <v>104401657</v>
          </cell>
          <cell r="B1415" t="str">
            <v>K222685992</v>
          </cell>
          <cell r="C1415" t="str">
            <v>餐旅</v>
          </cell>
          <cell r="D1415" t="str">
            <v>陳玟嘒</v>
          </cell>
          <cell r="E1415">
            <v>860704</v>
          </cell>
          <cell r="F1415" t="str">
            <v>女</v>
          </cell>
          <cell r="G1415" t="str">
            <v>輕度身心障礙學生</v>
          </cell>
        </row>
        <row r="1416">
          <cell r="A1416">
            <v>104401659</v>
          </cell>
          <cell r="B1416" t="str">
            <v>K222765584</v>
          </cell>
          <cell r="C1416" t="str">
            <v>餐旅</v>
          </cell>
          <cell r="D1416" t="str">
            <v>林雅雯</v>
          </cell>
          <cell r="E1416">
            <v>860421</v>
          </cell>
          <cell r="F1416" t="str">
            <v>女</v>
          </cell>
          <cell r="G1416" t="str">
            <v>一般生</v>
          </cell>
        </row>
        <row r="1417">
          <cell r="A1417">
            <v>104401661</v>
          </cell>
          <cell r="B1417" t="str">
            <v>K123015876</v>
          </cell>
          <cell r="C1417" t="str">
            <v>餐旅</v>
          </cell>
          <cell r="D1417" t="str">
            <v>黃家和</v>
          </cell>
          <cell r="E1417">
            <v>860521</v>
          </cell>
          <cell r="F1417" t="str">
            <v>男</v>
          </cell>
          <cell r="G1417" t="str">
            <v>一般生</v>
          </cell>
        </row>
        <row r="1418">
          <cell r="A1418">
            <v>104401662</v>
          </cell>
          <cell r="B1418" t="str">
            <v>L125637218</v>
          </cell>
          <cell r="C1418" t="str">
            <v>餐旅</v>
          </cell>
          <cell r="D1418" t="str">
            <v>陳嘉軒</v>
          </cell>
          <cell r="E1418">
            <v>860620</v>
          </cell>
          <cell r="F1418" t="str">
            <v>男</v>
          </cell>
          <cell r="G1418" t="str">
            <v>原住民</v>
          </cell>
        </row>
        <row r="1419">
          <cell r="A1419">
            <v>104401666</v>
          </cell>
          <cell r="B1419" t="str">
            <v>B222948718</v>
          </cell>
          <cell r="C1419" t="str">
            <v>餐旅</v>
          </cell>
          <cell r="D1419" t="str">
            <v>羅婉菁</v>
          </cell>
          <cell r="E1419">
            <v>841127</v>
          </cell>
          <cell r="F1419" t="str">
            <v>女</v>
          </cell>
          <cell r="G1419" t="str">
            <v>一般生</v>
          </cell>
        </row>
        <row r="1420">
          <cell r="A1420">
            <v>104401667</v>
          </cell>
          <cell r="B1420" t="str">
            <v>K222565600</v>
          </cell>
          <cell r="C1420" t="str">
            <v>餐旅</v>
          </cell>
          <cell r="D1420" t="str">
            <v>張雅閔</v>
          </cell>
          <cell r="E1420">
            <v>851230</v>
          </cell>
          <cell r="F1420" t="str">
            <v>女</v>
          </cell>
          <cell r="G1420" t="str">
            <v>一般生</v>
          </cell>
        </row>
        <row r="1421">
          <cell r="A1421">
            <v>104401670</v>
          </cell>
          <cell r="B1421" t="str">
            <v>K122873329</v>
          </cell>
          <cell r="C1421" t="str">
            <v>餐旅</v>
          </cell>
          <cell r="D1421" t="str">
            <v>林品翰</v>
          </cell>
          <cell r="E1421">
            <v>860711</v>
          </cell>
          <cell r="F1421" t="str">
            <v>男</v>
          </cell>
          <cell r="G1421" t="str">
            <v>一般生</v>
          </cell>
        </row>
        <row r="1422">
          <cell r="A1422">
            <v>104401671</v>
          </cell>
          <cell r="B1422" t="str">
            <v>A229533349</v>
          </cell>
          <cell r="C1422" t="str">
            <v>餐旅</v>
          </cell>
          <cell r="D1422" t="str">
            <v>林毓雯</v>
          </cell>
          <cell r="E1422">
            <v>860705</v>
          </cell>
          <cell r="F1422" t="str">
            <v>女</v>
          </cell>
          <cell r="G1422" t="str">
            <v>原住民</v>
          </cell>
        </row>
        <row r="1423">
          <cell r="A1423">
            <v>104401701</v>
          </cell>
          <cell r="B1423" t="str">
            <v>A129154819</v>
          </cell>
          <cell r="C1423" t="str">
            <v>餐旅</v>
          </cell>
          <cell r="D1423" t="str">
            <v>吳立典</v>
          </cell>
          <cell r="E1423">
            <v>830626</v>
          </cell>
          <cell r="F1423" t="str">
            <v>男</v>
          </cell>
          <cell r="G1423" t="str">
            <v>一般生</v>
          </cell>
        </row>
        <row r="1424">
          <cell r="A1424">
            <v>104401702</v>
          </cell>
          <cell r="B1424" t="str">
            <v>K222668017</v>
          </cell>
          <cell r="C1424" t="str">
            <v>餐旅</v>
          </cell>
          <cell r="D1424" t="str">
            <v>潘華鈁</v>
          </cell>
          <cell r="E1424">
            <v>860612</v>
          </cell>
          <cell r="F1424" t="str">
            <v>女</v>
          </cell>
          <cell r="G1424" t="str">
            <v>一般生</v>
          </cell>
        </row>
        <row r="1425">
          <cell r="A1425">
            <v>104401708</v>
          </cell>
          <cell r="B1425" t="str">
            <v>K222919260</v>
          </cell>
          <cell r="C1425" t="str">
            <v>餐旅</v>
          </cell>
          <cell r="D1425" t="str">
            <v>邱竹君</v>
          </cell>
          <cell r="E1425">
            <v>860616</v>
          </cell>
          <cell r="F1425" t="str">
            <v>女</v>
          </cell>
          <cell r="G1425" t="str">
            <v>一般生</v>
          </cell>
        </row>
        <row r="1426">
          <cell r="A1426">
            <v>104401710</v>
          </cell>
          <cell r="B1426" t="str">
            <v>K122994494</v>
          </cell>
          <cell r="C1426" t="str">
            <v>餐旅</v>
          </cell>
          <cell r="D1426" t="str">
            <v>謝文逸</v>
          </cell>
          <cell r="E1426">
            <v>860812</v>
          </cell>
          <cell r="F1426" t="str">
            <v>男</v>
          </cell>
          <cell r="G1426" t="str">
            <v>一般生</v>
          </cell>
        </row>
        <row r="1427">
          <cell r="A1427">
            <v>104401712</v>
          </cell>
          <cell r="B1427" t="str">
            <v>B223180185</v>
          </cell>
          <cell r="C1427" t="str">
            <v>餐旅</v>
          </cell>
          <cell r="D1427" t="str">
            <v>賴靖怡</v>
          </cell>
          <cell r="E1427">
            <v>860210</v>
          </cell>
          <cell r="F1427" t="str">
            <v>女</v>
          </cell>
          <cell r="G1427" t="str">
            <v>一般生</v>
          </cell>
        </row>
        <row r="1428">
          <cell r="A1428">
            <v>104401714</v>
          </cell>
          <cell r="B1428" t="str">
            <v>H224897881</v>
          </cell>
          <cell r="C1428" t="str">
            <v>餐旅</v>
          </cell>
          <cell r="D1428" t="str">
            <v>江懿真</v>
          </cell>
          <cell r="E1428">
            <v>860512</v>
          </cell>
          <cell r="F1428" t="str">
            <v>女</v>
          </cell>
          <cell r="G1428" t="str">
            <v>一般生</v>
          </cell>
        </row>
        <row r="1429">
          <cell r="A1429">
            <v>104401715</v>
          </cell>
          <cell r="B1429" t="str">
            <v>K123018368</v>
          </cell>
          <cell r="C1429" t="str">
            <v>餐旅</v>
          </cell>
          <cell r="D1429" t="str">
            <v>張建泓</v>
          </cell>
          <cell r="E1429">
            <v>860827</v>
          </cell>
          <cell r="F1429" t="str">
            <v>男</v>
          </cell>
          <cell r="G1429" t="str">
            <v>一般生</v>
          </cell>
        </row>
        <row r="1430">
          <cell r="A1430">
            <v>104401717</v>
          </cell>
          <cell r="B1430" t="str">
            <v>K222859063</v>
          </cell>
          <cell r="C1430" t="str">
            <v>餐旅</v>
          </cell>
          <cell r="D1430" t="str">
            <v>周雅琳</v>
          </cell>
          <cell r="E1430">
            <v>851112</v>
          </cell>
          <cell r="F1430" t="str">
            <v>女</v>
          </cell>
          <cell r="G1430" t="str">
            <v>一般生</v>
          </cell>
        </row>
        <row r="1431">
          <cell r="A1431">
            <v>104401718</v>
          </cell>
          <cell r="B1431" t="str">
            <v>L125336716</v>
          </cell>
          <cell r="C1431" t="str">
            <v>餐旅</v>
          </cell>
          <cell r="D1431" t="str">
            <v>林川傑</v>
          </cell>
          <cell r="E1431">
            <v>860616</v>
          </cell>
          <cell r="F1431" t="str">
            <v>男</v>
          </cell>
          <cell r="G1431" t="str">
            <v>一般生</v>
          </cell>
        </row>
        <row r="1432">
          <cell r="A1432">
            <v>104401719</v>
          </cell>
          <cell r="B1432" t="str">
            <v>B123237016</v>
          </cell>
          <cell r="C1432" t="str">
            <v>餐旅</v>
          </cell>
          <cell r="D1432" t="str">
            <v>林偉翔</v>
          </cell>
          <cell r="E1432">
            <v>860806</v>
          </cell>
          <cell r="F1432" t="str">
            <v>男</v>
          </cell>
          <cell r="G1432" t="str">
            <v>一般生</v>
          </cell>
        </row>
        <row r="1433">
          <cell r="A1433">
            <v>104401721</v>
          </cell>
          <cell r="B1433" t="str">
            <v>L224979684</v>
          </cell>
          <cell r="C1433" t="str">
            <v>餐旅</v>
          </cell>
          <cell r="D1433" t="str">
            <v>林湘蓉</v>
          </cell>
          <cell r="E1433">
            <v>851112</v>
          </cell>
          <cell r="F1433" t="str">
            <v>女</v>
          </cell>
          <cell r="G1433" t="str">
            <v>一般生</v>
          </cell>
        </row>
        <row r="1434">
          <cell r="A1434">
            <v>104401722</v>
          </cell>
          <cell r="B1434" t="str">
            <v>L224533704</v>
          </cell>
          <cell r="C1434" t="str">
            <v>餐旅</v>
          </cell>
          <cell r="D1434" t="str">
            <v>張婷誼</v>
          </cell>
          <cell r="E1434">
            <v>860129</v>
          </cell>
          <cell r="F1434" t="str">
            <v>女</v>
          </cell>
          <cell r="G1434" t="str">
            <v>一般生</v>
          </cell>
        </row>
        <row r="1435">
          <cell r="A1435">
            <v>104401724</v>
          </cell>
          <cell r="B1435" t="str">
            <v>K222844642</v>
          </cell>
          <cell r="C1435" t="str">
            <v>餐旅</v>
          </cell>
          <cell r="D1435" t="str">
            <v>徐葳宸</v>
          </cell>
          <cell r="E1435">
            <v>850919</v>
          </cell>
          <cell r="F1435" t="str">
            <v>女</v>
          </cell>
          <cell r="G1435" t="str">
            <v>一般生</v>
          </cell>
        </row>
        <row r="1436">
          <cell r="A1436">
            <v>104401729</v>
          </cell>
          <cell r="B1436" t="str">
            <v>K122976727</v>
          </cell>
          <cell r="C1436" t="str">
            <v>餐旅</v>
          </cell>
          <cell r="D1436" t="str">
            <v>吳政杰</v>
          </cell>
          <cell r="E1436">
            <v>860711</v>
          </cell>
          <cell r="F1436" t="str">
            <v>男</v>
          </cell>
          <cell r="G1436" t="str">
            <v>一般生</v>
          </cell>
        </row>
        <row r="1437">
          <cell r="A1437">
            <v>104401730</v>
          </cell>
          <cell r="B1437" t="str">
            <v>K222898159</v>
          </cell>
          <cell r="C1437" t="str">
            <v>餐旅</v>
          </cell>
          <cell r="D1437" t="str">
            <v>鍾宜吟</v>
          </cell>
          <cell r="E1437">
            <v>850908</v>
          </cell>
          <cell r="F1437" t="str">
            <v>女</v>
          </cell>
          <cell r="G1437" t="str">
            <v>一般生</v>
          </cell>
        </row>
        <row r="1438">
          <cell r="A1438">
            <v>104401731</v>
          </cell>
          <cell r="B1438" t="str">
            <v>L224981844</v>
          </cell>
          <cell r="C1438" t="str">
            <v>餐旅</v>
          </cell>
          <cell r="D1438" t="str">
            <v>黃雅琳</v>
          </cell>
          <cell r="E1438">
            <v>860517</v>
          </cell>
          <cell r="F1438" t="str">
            <v>女</v>
          </cell>
          <cell r="G1438" t="str">
            <v>一般生</v>
          </cell>
        </row>
        <row r="1439">
          <cell r="A1439">
            <v>104401732</v>
          </cell>
          <cell r="B1439" t="str">
            <v>K222685643</v>
          </cell>
          <cell r="C1439" t="str">
            <v>餐旅</v>
          </cell>
          <cell r="D1439" t="str">
            <v>魏美華</v>
          </cell>
          <cell r="E1439">
            <v>860521</v>
          </cell>
          <cell r="F1439" t="str">
            <v>女</v>
          </cell>
          <cell r="G1439" t="str">
            <v>一般生</v>
          </cell>
        </row>
        <row r="1440">
          <cell r="A1440">
            <v>104401733</v>
          </cell>
          <cell r="B1440" t="str">
            <v>K122785600</v>
          </cell>
          <cell r="C1440" t="str">
            <v>餐旅</v>
          </cell>
          <cell r="D1440" t="str">
            <v>黃揚哲</v>
          </cell>
          <cell r="E1440">
            <v>860824</v>
          </cell>
          <cell r="F1440" t="str">
            <v>男</v>
          </cell>
          <cell r="G1440" t="str">
            <v>一般生</v>
          </cell>
        </row>
        <row r="1441">
          <cell r="A1441">
            <v>104401736</v>
          </cell>
          <cell r="B1441" t="str">
            <v>K122968672</v>
          </cell>
          <cell r="C1441" t="str">
            <v>餐旅</v>
          </cell>
          <cell r="D1441" t="str">
            <v>林岳鋒</v>
          </cell>
          <cell r="E1441">
            <v>860423</v>
          </cell>
          <cell r="F1441" t="str">
            <v>男</v>
          </cell>
          <cell r="G1441" t="str">
            <v>一般生</v>
          </cell>
        </row>
        <row r="1442">
          <cell r="A1442">
            <v>104401737</v>
          </cell>
          <cell r="B1442" t="str">
            <v>K122784756</v>
          </cell>
          <cell r="C1442" t="str">
            <v>餐旅</v>
          </cell>
          <cell r="D1442" t="str">
            <v>謝帛甫</v>
          </cell>
          <cell r="E1442">
            <v>860611</v>
          </cell>
          <cell r="F1442" t="str">
            <v>男</v>
          </cell>
          <cell r="G1442" t="str">
            <v>一般生</v>
          </cell>
        </row>
        <row r="1443">
          <cell r="A1443">
            <v>104401738</v>
          </cell>
          <cell r="B1443" t="str">
            <v>K222844339</v>
          </cell>
          <cell r="C1443" t="str">
            <v>餐旅</v>
          </cell>
          <cell r="D1443" t="str">
            <v>張瑀宸</v>
          </cell>
          <cell r="E1443">
            <v>851108</v>
          </cell>
          <cell r="F1443" t="str">
            <v>女</v>
          </cell>
          <cell r="G1443" t="str">
            <v>一般生</v>
          </cell>
        </row>
        <row r="1444">
          <cell r="A1444">
            <v>104401739</v>
          </cell>
          <cell r="B1444" t="str">
            <v>K222611965</v>
          </cell>
          <cell r="C1444" t="str">
            <v>餐旅</v>
          </cell>
          <cell r="D1444" t="str">
            <v>凌詩涵</v>
          </cell>
          <cell r="E1444">
            <v>851008</v>
          </cell>
          <cell r="F1444" t="str">
            <v>女</v>
          </cell>
          <cell r="G1444" t="str">
            <v>一般生</v>
          </cell>
        </row>
        <row r="1445">
          <cell r="A1445">
            <v>104401746</v>
          </cell>
          <cell r="B1445" t="str">
            <v>F129886491</v>
          </cell>
          <cell r="C1445" t="str">
            <v>餐旅</v>
          </cell>
          <cell r="D1445" t="str">
            <v>陳塏崴</v>
          </cell>
          <cell r="E1445">
            <v>851222</v>
          </cell>
          <cell r="F1445" t="str">
            <v>男</v>
          </cell>
          <cell r="G1445" t="str">
            <v>一般生</v>
          </cell>
        </row>
        <row r="1446">
          <cell r="A1446">
            <v>104401747</v>
          </cell>
          <cell r="B1446" t="str">
            <v>F129795502</v>
          </cell>
          <cell r="C1446" t="str">
            <v>餐旅</v>
          </cell>
          <cell r="D1446" t="str">
            <v>吳家毅</v>
          </cell>
          <cell r="E1446">
            <v>851123</v>
          </cell>
          <cell r="F1446" t="str">
            <v>男</v>
          </cell>
          <cell r="G1446" t="str">
            <v>一般生</v>
          </cell>
        </row>
        <row r="1447">
          <cell r="A1447">
            <v>104401748</v>
          </cell>
          <cell r="B1447" t="str">
            <v>B122924029</v>
          </cell>
          <cell r="C1447" t="str">
            <v>餐旅</v>
          </cell>
          <cell r="D1447" t="str">
            <v>蕭致育</v>
          </cell>
          <cell r="E1447">
            <v>860611</v>
          </cell>
          <cell r="F1447" t="str">
            <v>男</v>
          </cell>
          <cell r="G1447" t="str">
            <v>一般生</v>
          </cell>
        </row>
        <row r="1448">
          <cell r="A1448">
            <v>104401750</v>
          </cell>
          <cell r="B1448" t="str">
            <v>K223077207</v>
          </cell>
          <cell r="C1448" t="str">
            <v>餐旅</v>
          </cell>
          <cell r="D1448" t="str">
            <v>陳力鳳</v>
          </cell>
          <cell r="E1448">
            <v>830705</v>
          </cell>
          <cell r="F1448" t="str">
            <v>女</v>
          </cell>
          <cell r="G1448" t="str">
            <v>一般生</v>
          </cell>
        </row>
        <row r="1449">
          <cell r="A1449">
            <v>104401754</v>
          </cell>
          <cell r="B1449" t="str">
            <v>K222333564</v>
          </cell>
          <cell r="C1449" t="str">
            <v>餐旅</v>
          </cell>
          <cell r="D1449" t="str">
            <v>林芸</v>
          </cell>
          <cell r="E1449">
            <v>860516</v>
          </cell>
          <cell r="F1449" t="str">
            <v>女</v>
          </cell>
          <cell r="G1449" t="str">
            <v>一般生</v>
          </cell>
        </row>
        <row r="1450">
          <cell r="A1450">
            <v>104401759</v>
          </cell>
          <cell r="B1450" t="str">
            <v>V121415635</v>
          </cell>
          <cell r="C1450" t="str">
            <v>餐旅</v>
          </cell>
          <cell r="D1450" t="str">
            <v>林毓傑</v>
          </cell>
          <cell r="E1450">
            <v>850326</v>
          </cell>
          <cell r="F1450" t="str">
            <v>男</v>
          </cell>
          <cell r="G1450" t="str">
            <v>一般生</v>
          </cell>
        </row>
        <row r="1451">
          <cell r="A1451">
            <v>104401760</v>
          </cell>
          <cell r="B1451" t="str">
            <v>K222564603</v>
          </cell>
          <cell r="C1451" t="str">
            <v>餐旅</v>
          </cell>
          <cell r="D1451" t="str">
            <v>洪詩茹</v>
          </cell>
          <cell r="E1451">
            <v>851220</v>
          </cell>
          <cell r="F1451" t="str">
            <v>女</v>
          </cell>
          <cell r="G1451" t="str">
            <v>一般生</v>
          </cell>
        </row>
        <row r="1452">
          <cell r="A1452">
            <v>104401761</v>
          </cell>
          <cell r="B1452" t="str">
            <v>F129520934</v>
          </cell>
          <cell r="C1452" t="str">
            <v>餐旅</v>
          </cell>
          <cell r="D1452" t="str">
            <v>杜岱恩</v>
          </cell>
          <cell r="E1452">
            <v>860409</v>
          </cell>
          <cell r="F1452" t="str">
            <v>男</v>
          </cell>
          <cell r="G1452" t="str">
            <v>一般生</v>
          </cell>
        </row>
        <row r="1453">
          <cell r="A1453">
            <v>104401763</v>
          </cell>
          <cell r="B1453" t="str">
            <v>K122835445</v>
          </cell>
          <cell r="C1453" t="str">
            <v>餐旅</v>
          </cell>
          <cell r="D1453" t="str">
            <v>趙光耀</v>
          </cell>
          <cell r="E1453">
            <v>860413</v>
          </cell>
          <cell r="F1453" t="str">
            <v>男</v>
          </cell>
          <cell r="G1453" t="str">
            <v>一般生</v>
          </cell>
        </row>
        <row r="1454">
          <cell r="A1454">
            <v>104401764</v>
          </cell>
          <cell r="B1454" t="str">
            <v>K122784470</v>
          </cell>
          <cell r="C1454" t="str">
            <v>餐旅</v>
          </cell>
          <cell r="D1454" t="str">
            <v>林明賢</v>
          </cell>
          <cell r="E1454">
            <v>860430</v>
          </cell>
          <cell r="F1454" t="str">
            <v>男</v>
          </cell>
          <cell r="G1454" t="str">
            <v>一般生</v>
          </cell>
        </row>
        <row r="1455">
          <cell r="A1455">
            <v>104401765</v>
          </cell>
          <cell r="B1455" t="str">
            <v>H224897998</v>
          </cell>
          <cell r="C1455" t="str">
            <v>餐旅</v>
          </cell>
          <cell r="D1455" t="str">
            <v>劉彥廷</v>
          </cell>
          <cell r="E1455">
            <v>860521</v>
          </cell>
          <cell r="F1455" t="str">
            <v>女</v>
          </cell>
          <cell r="G1455" t="str">
            <v>一般生</v>
          </cell>
        </row>
        <row r="1456">
          <cell r="A1456">
            <v>104401767</v>
          </cell>
          <cell r="B1456" t="str">
            <v>K122731086</v>
          </cell>
          <cell r="C1456" t="str">
            <v>餐旅</v>
          </cell>
          <cell r="D1456" t="str">
            <v>許耘中</v>
          </cell>
          <cell r="E1456">
            <v>850602</v>
          </cell>
          <cell r="F1456" t="str">
            <v>男</v>
          </cell>
          <cell r="G1456" t="str">
            <v>一般生</v>
          </cell>
        </row>
        <row r="1457">
          <cell r="A1457">
            <v>104401768</v>
          </cell>
          <cell r="B1457" t="str">
            <v>O200414019</v>
          </cell>
          <cell r="C1457" t="str">
            <v>餐旅</v>
          </cell>
          <cell r="D1457" t="str">
            <v>蕭子亭</v>
          </cell>
          <cell r="E1457">
            <v>860720</v>
          </cell>
          <cell r="F1457" t="str">
            <v>女</v>
          </cell>
          <cell r="G1457" t="str">
            <v>一般生</v>
          </cell>
        </row>
        <row r="1458">
          <cell r="A1458">
            <v>104401769</v>
          </cell>
          <cell r="B1458" t="str">
            <v>H125006917</v>
          </cell>
          <cell r="C1458" t="str">
            <v>餐旅</v>
          </cell>
          <cell r="D1458" t="str">
            <v>吳振廷</v>
          </cell>
          <cell r="E1458">
            <v>860727</v>
          </cell>
          <cell r="F1458" t="str">
            <v>男</v>
          </cell>
          <cell r="G1458" t="str">
            <v>一般生</v>
          </cell>
        </row>
        <row r="1459">
          <cell r="A1459">
            <v>104401801</v>
          </cell>
          <cell r="B1459" t="str">
            <v>L125013709</v>
          </cell>
          <cell r="C1459" t="str">
            <v>多遊</v>
          </cell>
          <cell r="D1459" t="str">
            <v>林廷儒</v>
          </cell>
          <cell r="E1459">
            <v>860307</v>
          </cell>
          <cell r="F1459" t="str">
            <v>男</v>
          </cell>
          <cell r="G1459" t="str">
            <v>一般生</v>
          </cell>
        </row>
        <row r="1460">
          <cell r="A1460">
            <v>104401803</v>
          </cell>
          <cell r="B1460" t="str">
            <v>A129571061</v>
          </cell>
          <cell r="C1460" t="str">
            <v>多遊</v>
          </cell>
          <cell r="D1460" t="str">
            <v>邱威爾</v>
          </cell>
          <cell r="E1460">
            <v>851214</v>
          </cell>
          <cell r="F1460" t="str">
            <v>男</v>
          </cell>
          <cell r="G1460" t="str">
            <v>一般生</v>
          </cell>
        </row>
        <row r="1461">
          <cell r="A1461">
            <v>104401804</v>
          </cell>
          <cell r="B1461" t="str">
            <v>K122383580</v>
          </cell>
          <cell r="C1461" t="str">
            <v>多遊</v>
          </cell>
          <cell r="D1461" t="str">
            <v>黃俊諺</v>
          </cell>
          <cell r="E1461">
            <v>860412</v>
          </cell>
          <cell r="F1461" t="str">
            <v>男</v>
          </cell>
          <cell r="G1461" t="str">
            <v>一般生</v>
          </cell>
        </row>
        <row r="1462">
          <cell r="A1462">
            <v>104401805</v>
          </cell>
          <cell r="B1462" t="str">
            <v>A127930035</v>
          </cell>
          <cell r="C1462" t="str">
            <v>多遊</v>
          </cell>
          <cell r="D1462" t="str">
            <v>黃炳富</v>
          </cell>
          <cell r="E1462">
            <v>860531</v>
          </cell>
          <cell r="F1462" t="str">
            <v>男</v>
          </cell>
          <cell r="G1462" t="str">
            <v>一般生</v>
          </cell>
        </row>
        <row r="1463">
          <cell r="A1463">
            <v>104401812</v>
          </cell>
          <cell r="B1463" t="str">
            <v>G122278974</v>
          </cell>
          <cell r="C1463" t="str">
            <v>多遊</v>
          </cell>
          <cell r="D1463" t="str">
            <v>林立桓</v>
          </cell>
          <cell r="E1463">
            <v>851103</v>
          </cell>
          <cell r="F1463" t="str">
            <v>男</v>
          </cell>
          <cell r="G1463" t="str">
            <v>一般生</v>
          </cell>
        </row>
        <row r="1464">
          <cell r="A1464">
            <v>104401813</v>
          </cell>
          <cell r="B1464" t="str">
            <v>H124116861</v>
          </cell>
          <cell r="C1464" t="str">
            <v>多遊</v>
          </cell>
          <cell r="D1464" t="str">
            <v>羅章哲</v>
          </cell>
          <cell r="E1464">
            <v>841230</v>
          </cell>
          <cell r="F1464" t="str">
            <v>男</v>
          </cell>
          <cell r="G1464" t="str">
            <v>一般生</v>
          </cell>
        </row>
        <row r="1465">
          <cell r="A1465">
            <v>104401814</v>
          </cell>
          <cell r="B1465" t="str">
            <v>H124788303</v>
          </cell>
          <cell r="C1465" t="str">
            <v>多遊</v>
          </cell>
          <cell r="D1465" t="str">
            <v>尹騰寬</v>
          </cell>
          <cell r="E1465">
            <v>840928</v>
          </cell>
          <cell r="F1465" t="str">
            <v>男</v>
          </cell>
          <cell r="G1465" t="str">
            <v>一般生</v>
          </cell>
        </row>
        <row r="1466">
          <cell r="A1466">
            <v>104401819</v>
          </cell>
          <cell r="B1466" t="str">
            <v>L125222182</v>
          </cell>
          <cell r="C1466" t="str">
            <v>多遊</v>
          </cell>
          <cell r="D1466" t="str">
            <v>顏浩宇</v>
          </cell>
          <cell r="E1466">
            <v>860109</v>
          </cell>
          <cell r="F1466" t="str">
            <v>男</v>
          </cell>
          <cell r="G1466" t="str">
            <v>一般生</v>
          </cell>
        </row>
        <row r="1467">
          <cell r="A1467">
            <v>104401820</v>
          </cell>
          <cell r="B1467" t="str">
            <v>G122207082</v>
          </cell>
          <cell r="C1467" t="str">
            <v>多遊</v>
          </cell>
          <cell r="D1467" t="str">
            <v>黃宇哲</v>
          </cell>
          <cell r="E1467">
            <v>851111</v>
          </cell>
          <cell r="F1467" t="str">
            <v>男</v>
          </cell>
          <cell r="G1467" t="str">
            <v>一般生</v>
          </cell>
        </row>
        <row r="1468">
          <cell r="A1468">
            <v>104401821</v>
          </cell>
          <cell r="B1468" t="str">
            <v>K122837485</v>
          </cell>
          <cell r="C1468" t="str">
            <v>多遊</v>
          </cell>
          <cell r="D1468" t="str">
            <v>陳信安</v>
          </cell>
          <cell r="E1468">
            <v>860609</v>
          </cell>
          <cell r="F1468" t="str">
            <v>男</v>
          </cell>
          <cell r="G1468" t="str">
            <v>一般生</v>
          </cell>
        </row>
        <row r="1469">
          <cell r="A1469">
            <v>104401822</v>
          </cell>
          <cell r="B1469" t="str">
            <v>H124124845</v>
          </cell>
          <cell r="C1469" t="str">
            <v>多遊</v>
          </cell>
          <cell r="D1469" t="str">
            <v>吳濟安</v>
          </cell>
          <cell r="E1469">
            <v>860719</v>
          </cell>
          <cell r="F1469" t="str">
            <v>男</v>
          </cell>
          <cell r="G1469" t="str">
            <v>一般生</v>
          </cell>
        </row>
        <row r="1470">
          <cell r="A1470">
            <v>104401824</v>
          </cell>
          <cell r="B1470" t="str">
            <v>H124905304</v>
          </cell>
          <cell r="C1470" t="str">
            <v>多遊</v>
          </cell>
          <cell r="D1470" t="str">
            <v>田哲源</v>
          </cell>
          <cell r="E1470">
            <v>860414</v>
          </cell>
          <cell r="F1470" t="str">
            <v>男</v>
          </cell>
          <cell r="G1470" t="str">
            <v>一般生</v>
          </cell>
        </row>
        <row r="1471">
          <cell r="A1471">
            <v>104401826</v>
          </cell>
          <cell r="B1471" t="str">
            <v>K122968690</v>
          </cell>
          <cell r="C1471" t="str">
            <v>多遊</v>
          </cell>
          <cell r="D1471" t="str">
            <v>張育豪</v>
          </cell>
          <cell r="E1471">
            <v>860712</v>
          </cell>
          <cell r="F1471" t="str">
            <v>男</v>
          </cell>
          <cell r="G1471" t="str">
            <v>一般生</v>
          </cell>
        </row>
        <row r="1472">
          <cell r="A1472">
            <v>104401827</v>
          </cell>
          <cell r="B1472" t="str">
            <v>H125061374</v>
          </cell>
          <cell r="C1472" t="str">
            <v>多遊</v>
          </cell>
          <cell r="D1472" t="str">
            <v>柯正洋</v>
          </cell>
          <cell r="E1472">
            <v>860716</v>
          </cell>
          <cell r="F1472" t="str">
            <v>男</v>
          </cell>
          <cell r="G1472" t="str">
            <v>一般生</v>
          </cell>
        </row>
        <row r="1473">
          <cell r="A1473">
            <v>104401828</v>
          </cell>
          <cell r="B1473" t="str">
            <v>H224815647</v>
          </cell>
          <cell r="C1473" t="str">
            <v>多遊</v>
          </cell>
          <cell r="D1473" t="str">
            <v>陳柔君</v>
          </cell>
          <cell r="E1473">
            <v>860116</v>
          </cell>
          <cell r="F1473" t="str">
            <v>女</v>
          </cell>
          <cell r="G1473" t="str">
            <v>一般生</v>
          </cell>
        </row>
        <row r="1474">
          <cell r="A1474">
            <v>104401833</v>
          </cell>
          <cell r="B1474" t="str">
            <v>H125192221</v>
          </cell>
          <cell r="C1474" t="str">
            <v>多遊</v>
          </cell>
          <cell r="D1474" t="str">
            <v>曾奕棋</v>
          </cell>
          <cell r="E1474">
            <v>860603</v>
          </cell>
          <cell r="F1474" t="str">
            <v>男</v>
          </cell>
          <cell r="G1474" t="str">
            <v>一般生</v>
          </cell>
        </row>
        <row r="1475">
          <cell r="A1475">
            <v>104401838</v>
          </cell>
          <cell r="B1475" t="str">
            <v>N225797660</v>
          </cell>
          <cell r="C1475" t="str">
            <v>多遊</v>
          </cell>
          <cell r="D1475" t="str">
            <v>楊立姉</v>
          </cell>
          <cell r="E1475">
            <v>860401</v>
          </cell>
          <cell r="F1475" t="str">
            <v>女</v>
          </cell>
          <cell r="G1475" t="str">
            <v>一般生</v>
          </cell>
        </row>
        <row r="1476">
          <cell r="A1476">
            <v>104401840</v>
          </cell>
          <cell r="B1476" t="str">
            <v>F129766547</v>
          </cell>
          <cell r="C1476" t="str">
            <v>多遊</v>
          </cell>
          <cell r="D1476" t="str">
            <v>林少捷</v>
          </cell>
          <cell r="E1476">
            <v>860816</v>
          </cell>
          <cell r="F1476" t="str">
            <v>男</v>
          </cell>
          <cell r="G1476" t="str">
            <v>一般生</v>
          </cell>
        </row>
        <row r="1477">
          <cell r="A1477">
            <v>104401841</v>
          </cell>
          <cell r="B1477" t="str">
            <v>A129407128</v>
          </cell>
          <cell r="C1477" t="str">
            <v>多遊</v>
          </cell>
          <cell r="D1477" t="str">
            <v>洪子軒</v>
          </cell>
          <cell r="E1477">
            <v>830425</v>
          </cell>
          <cell r="F1477" t="str">
            <v>男</v>
          </cell>
          <cell r="G1477" t="str">
            <v>一般生</v>
          </cell>
        </row>
        <row r="1478">
          <cell r="A1478">
            <v>104401845</v>
          </cell>
          <cell r="B1478" t="str">
            <v>K122772998</v>
          </cell>
          <cell r="C1478" t="str">
            <v>多遊</v>
          </cell>
          <cell r="D1478" t="str">
            <v>徐文聰</v>
          </cell>
          <cell r="E1478">
            <v>850721</v>
          </cell>
          <cell r="F1478" t="str">
            <v>男</v>
          </cell>
          <cell r="G1478" t="str">
            <v>一般生</v>
          </cell>
        </row>
        <row r="1479">
          <cell r="A1479">
            <v>104401846</v>
          </cell>
          <cell r="B1479" t="str">
            <v>B122905524</v>
          </cell>
          <cell r="C1479" t="str">
            <v>多遊</v>
          </cell>
          <cell r="D1479" t="str">
            <v>黃競賢</v>
          </cell>
          <cell r="E1479">
            <v>811106</v>
          </cell>
          <cell r="F1479" t="str">
            <v>男</v>
          </cell>
          <cell r="G1479" t="str">
            <v>一般生</v>
          </cell>
        </row>
        <row r="1480">
          <cell r="A1480">
            <v>104401847</v>
          </cell>
          <cell r="B1480" t="str">
            <v>K122655232</v>
          </cell>
          <cell r="C1480" t="str">
            <v>多遊</v>
          </cell>
          <cell r="D1480" t="str">
            <v>詹宇晟</v>
          </cell>
          <cell r="E1480">
            <v>860214</v>
          </cell>
          <cell r="F1480" t="str">
            <v>男</v>
          </cell>
          <cell r="G1480" t="str">
            <v>一般生</v>
          </cell>
        </row>
        <row r="1481">
          <cell r="A1481">
            <v>104401849</v>
          </cell>
          <cell r="B1481" t="str">
            <v>F129463729</v>
          </cell>
          <cell r="C1481" t="str">
            <v>多遊</v>
          </cell>
          <cell r="D1481" t="str">
            <v>吳立海</v>
          </cell>
          <cell r="E1481">
            <v>860505</v>
          </cell>
          <cell r="F1481" t="str">
            <v>男</v>
          </cell>
          <cell r="G1481" t="str">
            <v>一般生</v>
          </cell>
        </row>
        <row r="1482">
          <cell r="A1482">
            <v>104401850</v>
          </cell>
          <cell r="B1482" t="str">
            <v>H124120721</v>
          </cell>
          <cell r="C1482" t="str">
            <v>多遊</v>
          </cell>
          <cell r="D1482" t="str">
            <v>陳凱易</v>
          </cell>
          <cell r="E1482">
            <v>850929</v>
          </cell>
          <cell r="F1482" t="str">
            <v>男</v>
          </cell>
          <cell r="G1482" t="str">
            <v>一般生</v>
          </cell>
        </row>
        <row r="1483">
          <cell r="A1483">
            <v>104401851</v>
          </cell>
          <cell r="B1483" t="str">
            <v>F128641050</v>
          </cell>
          <cell r="C1483" t="str">
            <v>多遊</v>
          </cell>
          <cell r="D1483" t="str">
            <v>王智暘</v>
          </cell>
          <cell r="E1483">
            <v>811211</v>
          </cell>
          <cell r="F1483" t="str">
            <v>男</v>
          </cell>
          <cell r="G1483" t="str">
            <v>一般生</v>
          </cell>
        </row>
        <row r="1484">
          <cell r="A1484">
            <v>104401852</v>
          </cell>
          <cell r="B1484" t="str">
            <v>K122763355</v>
          </cell>
          <cell r="C1484" t="str">
            <v>多遊</v>
          </cell>
          <cell r="D1484" t="str">
            <v>劉尚樺</v>
          </cell>
          <cell r="E1484">
            <v>860410</v>
          </cell>
          <cell r="F1484" t="str">
            <v>男</v>
          </cell>
          <cell r="G1484" t="str">
            <v>一般生</v>
          </cell>
        </row>
        <row r="1485">
          <cell r="A1485">
            <v>104401901</v>
          </cell>
          <cell r="B1485" t="str">
            <v>J222800050</v>
          </cell>
          <cell r="C1485" t="str">
            <v>多遊</v>
          </cell>
          <cell r="D1485" t="str">
            <v>廖汝芯</v>
          </cell>
          <cell r="E1485">
            <v>851101</v>
          </cell>
          <cell r="F1485" t="str">
            <v>女</v>
          </cell>
          <cell r="G1485" t="str">
            <v>一般生</v>
          </cell>
        </row>
        <row r="1486">
          <cell r="A1486">
            <v>104401904</v>
          </cell>
          <cell r="B1486" t="str">
            <v>F129901573</v>
          </cell>
          <cell r="C1486" t="str">
            <v>多遊</v>
          </cell>
          <cell r="D1486" t="str">
            <v>吳宏運</v>
          </cell>
          <cell r="E1486">
            <v>860613</v>
          </cell>
          <cell r="F1486" t="str">
            <v>男</v>
          </cell>
          <cell r="G1486" t="str">
            <v>一般生</v>
          </cell>
        </row>
        <row r="1487">
          <cell r="A1487">
            <v>104401909</v>
          </cell>
          <cell r="B1487" t="str">
            <v>A227475853</v>
          </cell>
          <cell r="C1487" t="str">
            <v>多遊</v>
          </cell>
          <cell r="D1487" t="str">
            <v>林雨萱</v>
          </cell>
          <cell r="E1487">
            <v>860119</v>
          </cell>
          <cell r="F1487" t="str">
            <v>女</v>
          </cell>
          <cell r="G1487" t="str">
            <v>一般生</v>
          </cell>
        </row>
        <row r="1488">
          <cell r="A1488">
            <v>104401910</v>
          </cell>
          <cell r="B1488" t="str">
            <v>K122725926</v>
          </cell>
          <cell r="C1488" t="str">
            <v>多遊</v>
          </cell>
          <cell r="D1488" t="str">
            <v>謝其</v>
          </cell>
          <cell r="E1488">
            <v>860716</v>
          </cell>
          <cell r="F1488" t="str">
            <v>男</v>
          </cell>
          <cell r="G1488" t="str">
            <v>一般生</v>
          </cell>
        </row>
        <row r="1489">
          <cell r="A1489">
            <v>104401911</v>
          </cell>
          <cell r="B1489" t="str">
            <v>G122287008</v>
          </cell>
          <cell r="C1489" t="str">
            <v>多遊</v>
          </cell>
          <cell r="D1489" t="str">
            <v>曾季平</v>
          </cell>
          <cell r="E1489">
            <v>860830</v>
          </cell>
          <cell r="F1489" t="str">
            <v>男</v>
          </cell>
          <cell r="G1489" t="str">
            <v>一般生</v>
          </cell>
        </row>
        <row r="1490">
          <cell r="A1490">
            <v>104401912</v>
          </cell>
          <cell r="B1490" t="str">
            <v>F129928145</v>
          </cell>
          <cell r="C1490" t="str">
            <v>多遊</v>
          </cell>
          <cell r="D1490" t="str">
            <v>李相儒</v>
          </cell>
          <cell r="E1490">
            <v>860511</v>
          </cell>
          <cell r="F1490" t="str">
            <v>男</v>
          </cell>
          <cell r="G1490" t="str">
            <v>一般生</v>
          </cell>
        </row>
        <row r="1491">
          <cell r="A1491">
            <v>104401913</v>
          </cell>
          <cell r="B1491" t="str">
            <v>K122674264</v>
          </cell>
          <cell r="C1491" t="str">
            <v>多遊</v>
          </cell>
          <cell r="D1491" t="str">
            <v>涂宇皓</v>
          </cell>
          <cell r="E1491">
            <v>850922</v>
          </cell>
          <cell r="F1491" t="str">
            <v>男</v>
          </cell>
          <cell r="G1491" t="str">
            <v>一般生</v>
          </cell>
        </row>
        <row r="1492">
          <cell r="A1492">
            <v>104401914</v>
          </cell>
          <cell r="B1492" t="str">
            <v>J122858714</v>
          </cell>
          <cell r="C1492" t="str">
            <v>多遊</v>
          </cell>
          <cell r="D1492" t="str">
            <v>張廷偉</v>
          </cell>
          <cell r="E1492">
            <v>860621</v>
          </cell>
          <cell r="F1492" t="str">
            <v>男</v>
          </cell>
          <cell r="G1492" t="str">
            <v>一般生</v>
          </cell>
        </row>
        <row r="1493">
          <cell r="A1493">
            <v>104401915</v>
          </cell>
          <cell r="B1493" t="str">
            <v>E124885457</v>
          </cell>
          <cell r="C1493" t="str">
            <v>多遊</v>
          </cell>
          <cell r="D1493" t="str">
            <v>謝昇佑</v>
          </cell>
          <cell r="E1493">
            <v>850517</v>
          </cell>
          <cell r="F1493" t="str">
            <v>男</v>
          </cell>
          <cell r="G1493" t="str">
            <v>一般生</v>
          </cell>
        </row>
        <row r="1494">
          <cell r="A1494">
            <v>104401917</v>
          </cell>
          <cell r="B1494" t="str">
            <v>K222761737</v>
          </cell>
          <cell r="C1494" t="str">
            <v>多遊</v>
          </cell>
          <cell r="D1494" t="str">
            <v>江佩霖</v>
          </cell>
          <cell r="E1494">
            <v>860223</v>
          </cell>
          <cell r="F1494" t="str">
            <v>女</v>
          </cell>
          <cell r="G1494" t="str">
            <v>一般生</v>
          </cell>
        </row>
        <row r="1495">
          <cell r="A1495">
            <v>104401919</v>
          </cell>
          <cell r="B1495" t="str">
            <v>L125247670</v>
          </cell>
          <cell r="C1495" t="str">
            <v>多遊</v>
          </cell>
          <cell r="D1495" t="str">
            <v>吳旻叡</v>
          </cell>
          <cell r="E1495">
            <v>851119</v>
          </cell>
          <cell r="F1495" t="str">
            <v>男</v>
          </cell>
          <cell r="G1495" t="str">
            <v>一般生</v>
          </cell>
        </row>
        <row r="1496">
          <cell r="A1496">
            <v>104401921</v>
          </cell>
          <cell r="B1496" t="str">
            <v>J122837617</v>
          </cell>
          <cell r="C1496" t="str">
            <v>多遊</v>
          </cell>
          <cell r="D1496" t="str">
            <v>邱毓翔</v>
          </cell>
          <cell r="E1496">
            <v>860508</v>
          </cell>
          <cell r="F1496" t="str">
            <v>男</v>
          </cell>
          <cell r="G1496" t="str">
            <v>一般生</v>
          </cell>
        </row>
        <row r="1497">
          <cell r="A1497">
            <v>104401922</v>
          </cell>
          <cell r="B1497" t="str">
            <v>K122837887</v>
          </cell>
          <cell r="C1497" t="str">
            <v>多遊</v>
          </cell>
          <cell r="D1497" t="str">
            <v>房亦君</v>
          </cell>
          <cell r="E1497">
            <v>860623</v>
          </cell>
          <cell r="F1497" t="str">
            <v>男</v>
          </cell>
          <cell r="G1497" t="str">
            <v>一般生</v>
          </cell>
        </row>
        <row r="1498">
          <cell r="A1498">
            <v>104401923</v>
          </cell>
          <cell r="B1498" t="str">
            <v>L224871996</v>
          </cell>
          <cell r="C1498" t="str">
            <v>多遊</v>
          </cell>
          <cell r="D1498" t="str">
            <v>李欣潔</v>
          </cell>
          <cell r="E1498">
            <v>860814</v>
          </cell>
          <cell r="F1498" t="str">
            <v>女</v>
          </cell>
          <cell r="G1498" t="str">
            <v>一般生</v>
          </cell>
        </row>
        <row r="1499">
          <cell r="A1499">
            <v>104401925</v>
          </cell>
          <cell r="B1499" t="str">
            <v>F130058403</v>
          </cell>
          <cell r="C1499" t="str">
            <v>多遊</v>
          </cell>
          <cell r="D1499" t="str">
            <v>呂建樹</v>
          </cell>
          <cell r="E1499">
            <v>860619</v>
          </cell>
          <cell r="F1499" t="str">
            <v>男</v>
          </cell>
          <cell r="G1499" t="str">
            <v>一般生</v>
          </cell>
        </row>
        <row r="1500">
          <cell r="A1500">
            <v>104401926</v>
          </cell>
          <cell r="B1500" t="str">
            <v>K122762394</v>
          </cell>
          <cell r="C1500" t="str">
            <v>多遊</v>
          </cell>
          <cell r="D1500" t="str">
            <v>彭朝佑</v>
          </cell>
          <cell r="E1500">
            <v>850903</v>
          </cell>
          <cell r="F1500" t="str">
            <v>男</v>
          </cell>
          <cell r="G1500" t="str">
            <v>一般生</v>
          </cell>
        </row>
        <row r="1501">
          <cell r="A1501">
            <v>104401928</v>
          </cell>
          <cell r="B1501" t="str">
            <v>K122966338</v>
          </cell>
          <cell r="C1501" t="str">
            <v>多遊</v>
          </cell>
          <cell r="D1501" t="str">
            <v>李佳哲</v>
          </cell>
          <cell r="E1501">
            <v>850924</v>
          </cell>
          <cell r="F1501" t="str">
            <v>男</v>
          </cell>
          <cell r="G1501" t="str">
            <v>一般生</v>
          </cell>
        </row>
        <row r="1502">
          <cell r="A1502">
            <v>104401929</v>
          </cell>
          <cell r="B1502" t="str">
            <v>M122757170</v>
          </cell>
          <cell r="C1502" t="str">
            <v>多遊</v>
          </cell>
          <cell r="D1502" t="str">
            <v>黎俊旻</v>
          </cell>
          <cell r="E1502">
            <v>851216</v>
          </cell>
          <cell r="F1502" t="str">
            <v>男</v>
          </cell>
          <cell r="G1502" t="str">
            <v>一般生</v>
          </cell>
        </row>
        <row r="1503">
          <cell r="A1503">
            <v>104401930</v>
          </cell>
          <cell r="B1503" t="str">
            <v>O200439696</v>
          </cell>
          <cell r="C1503" t="str">
            <v>多遊</v>
          </cell>
          <cell r="D1503" t="str">
            <v>林慈涓</v>
          </cell>
          <cell r="E1503">
            <v>860428</v>
          </cell>
          <cell r="F1503" t="str">
            <v>女</v>
          </cell>
          <cell r="G1503" t="str">
            <v>一般生</v>
          </cell>
        </row>
        <row r="1504">
          <cell r="A1504">
            <v>104401931</v>
          </cell>
          <cell r="B1504" t="str">
            <v>K122873427</v>
          </cell>
          <cell r="C1504" t="str">
            <v>多遊</v>
          </cell>
          <cell r="D1504" t="str">
            <v>林宇康</v>
          </cell>
          <cell r="E1504">
            <v>851010</v>
          </cell>
          <cell r="F1504" t="str">
            <v>男</v>
          </cell>
          <cell r="G1504" t="str">
            <v>一般生</v>
          </cell>
        </row>
        <row r="1505">
          <cell r="A1505">
            <v>104401932</v>
          </cell>
          <cell r="B1505" t="str">
            <v>KC30047620</v>
          </cell>
          <cell r="C1505" t="str">
            <v>多遊</v>
          </cell>
          <cell r="D1505" t="str">
            <v>張宇恆</v>
          </cell>
          <cell r="E1505">
            <v>840716</v>
          </cell>
          <cell r="F1505" t="str">
            <v>男</v>
          </cell>
          <cell r="G1505" t="str">
            <v>外籍生</v>
          </cell>
        </row>
        <row r="1506">
          <cell r="A1506">
            <v>104402002</v>
          </cell>
          <cell r="B1506" t="str">
            <v>J222754651</v>
          </cell>
          <cell r="C1506" t="str">
            <v>多遊</v>
          </cell>
          <cell r="D1506" t="str">
            <v>賴安祺</v>
          </cell>
          <cell r="E1506">
            <v>860110</v>
          </cell>
          <cell r="F1506" t="str">
            <v>女</v>
          </cell>
          <cell r="G1506" t="str">
            <v>一般生</v>
          </cell>
        </row>
        <row r="1507">
          <cell r="A1507">
            <v>104402003</v>
          </cell>
          <cell r="B1507" t="str">
            <v>K122548045</v>
          </cell>
          <cell r="C1507" t="str">
            <v>多遊</v>
          </cell>
          <cell r="D1507" t="str">
            <v>賀瀚陞</v>
          </cell>
          <cell r="E1507">
            <v>860212</v>
          </cell>
          <cell r="F1507" t="str">
            <v>男</v>
          </cell>
          <cell r="G1507" t="str">
            <v>一般生</v>
          </cell>
        </row>
        <row r="1508">
          <cell r="A1508">
            <v>104402004</v>
          </cell>
          <cell r="B1508" t="str">
            <v>L124612440</v>
          </cell>
          <cell r="C1508" t="str">
            <v>多遊</v>
          </cell>
          <cell r="D1508" t="str">
            <v>張濂宇</v>
          </cell>
          <cell r="E1508">
            <v>860126</v>
          </cell>
          <cell r="F1508" t="str">
            <v>男</v>
          </cell>
          <cell r="G1508" t="str">
            <v>一般生</v>
          </cell>
        </row>
        <row r="1509">
          <cell r="A1509">
            <v>104402005</v>
          </cell>
          <cell r="B1509" t="str">
            <v>K122913917</v>
          </cell>
          <cell r="C1509" t="str">
            <v>多遊</v>
          </cell>
          <cell r="D1509" t="str">
            <v>莊智傑</v>
          </cell>
          <cell r="E1509">
            <v>860808</v>
          </cell>
          <cell r="F1509" t="str">
            <v>男</v>
          </cell>
          <cell r="G1509" t="str">
            <v>一般生</v>
          </cell>
        </row>
        <row r="1510">
          <cell r="A1510">
            <v>104402006</v>
          </cell>
          <cell r="B1510" t="str">
            <v>K122919991</v>
          </cell>
          <cell r="C1510" t="str">
            <v>多遊</v>
          </cell>
          <cell r="D1510" t="str">
            <v>黃字通</v>
          </cell>
          <cell r="E1510">
            <v>860423</v>
          </cell>
          <cell r="F1510" t="str">
            <v>男</v>
          </cell>
          <cell r="G1510" t="str">
            <v>一般生</v>
          </cell>
        </row>
        <row r="1511">
          <cell r="A1511">
            <v>104402007</v>
          </cell>
          <cell r="B1511" t="str">
            <v>H224778425</v>
          </cell>
          <cell r="C1511" t="str">
            <v>多遊</v>
          </cell>
          <cell r="D1511" t="str">
            <v>詹欣翌</v>
          </cell>
          <cell r="E1511">
            <v>851204</v>
          </cell>
          <cell r="F1511" t="str">
            <v>女</v>
          </cell>
          <cell r="G1511" t="str">
            <v>一般生</v>
          </cell>
        </row>
        <row r="1512">
          <cell r="A1512">
            <v>104402008</v>
          </cell>
          <cell r="B1512" t="str">
            <v>H224582787</v>
          </cell>
          <cell r="C1512" t="str">
            <v>多遊</v>
          </cell>
          <cell r="D1512" t="str">
            <v>簡豊諺</v>
          </cell>
          <cell r="E1512">
            <v>851128</v>
          </cell>
          <cell r="F1512" t="str">
            <v>女</v>
          </cell>
          <cell r="G1512" t="str">
            <v>一般生</v>
          </cell>
        </row>
        <row r="1513">
          <cell r="A1513">
            <v>104402009</v>
          </cell>
          <cell r="B1513" t="str">
            <v>H224800084</v>
          </cell>
          <cell r="C1513" t="str">
            <v>多遊</v>
          </cell>
          <cell r="D1513" t="str">
            <v>方羽萱</v>
          </cell>
          <cell r="E1513">
            <v>850904</v>
          </cell>
          <cell r="F1513" t="str">
            <v>女</v>
          </cell>
          <cell r="G1513" t="str">
            <v>一般生</v>
          </cell>
        </row>
        <row r="1514">
          <cell r="A1514">
            <v>104402010</v>
          </cell>
          <cell r="B1514" t="str">
            <v>H224558263</v>
          </cell>
          <cell r="C1514" t="str">
            <v>多遊</v>
          </cell>
          <cell r="D1514" t="str">
            <v>劉曉臻</v>
          </cell>
          <cell r="E1514">
            <v>851214</v>
          </cell>
          <cell r="F1514" t="str">
            <v>女</v>
          </cell>
          <cell r="G1514" t="str">
            <v>一般生</v>
          </cell>
        </row>
        <row r="1515">
          <cell r="A1515">
            <v>104402011</v>
          </cell>
          <cell r="B1515" t="str">
            <v>H224795971</v>
          </cell>
          <cell r="C1515" t="str">
            <v>多遊</v>
          </cell>
          <cell r="D1515" t="str">
            <v>邱妍華</v>
          </cell>
          <cell r="E1515">
            <v>850917</v>
          </cell>
          <cell r="F1515" t="str">
            <v>女</v>
          </cell>
          <cell r="G1515" t="str">
            <v>一般生</v>
          </cell>
        </row>
        <row r="1516">
          <cell r="A1516">
            <v>104402012</v>
          </cell>
          <cell r="B1516" t="str">
            <v>H124938661</v>
          </cell>
          <cell r="C1516" t="str">
            <v>多遊</v>
          </cell>
          <cell r="D1516" t="str">
            <v>吳慶煌</v>
          </cell>
          <cell r="E1516">
            <v>851128</v>
          </cell>
          <cell r="F1516" t="str">
            <v>男</v>
          </cell>
          <cell r="G1516" t="str">
            <v>一般生</v>
          </cell>
        </row>
        <row r="1517">
          <cell r="A1517">
            <v>104402014</v>
          </cell>
          <cell r="B1517" t="str">
            <v>J122741312</v>
          </cell>
          <cell r="C1517" t="str">
            <v>多遊</v>
          </cell>
          <cell r="D1517" t="str">
            <v>卓哲玄</v>
          </cell>
          <cell r="E1517">
            <v>850913</v>
          </cell>
          <cell r="F1517" t="str">
            <v>男</v>
          </cell>
          <cell r="G1517" t="str">
            <v>一般生</v>
          </cell>
        </row>
        <row r="1518">
          <cell r="A1518">
            <v>104402015</v>
          </cell>
          <cell r="B1518" t="str">
            <v>H124124792</v>
          </cell>
          <cell r="C1518" t="str">
            <v>多遊</v>
          </cell>
          <cell r="D1518" t="str">
            <v>黃浚洋</v>
          </cell>
          <cell r="E1518">
            <v>860710</v>
          </cell>
          <cell r="F1518" t="str">
            <v>男</v>
          </cell>
          <cell r="G1518" t="str">
            <v>一般生</v>
          </cell>
        </row>
        <row r="1519">
          <cell r="A1519">
            <v>104402018</v>
          </cell>
          <cell r="B1519" t="str">
            <v>L225022782</v>
          </cell>
          <cell r="C1519" t="str">
            <v>多遊</v>
          </cell>
          <cell r="D1519" t="str">
            <v>張庭嘉</v>
          </cell>
          <cell r="E1519">
            <v>860805</v>
          </cell>
          <cell r="F1519" t="str">
            <v>女</v>
          </cell>
          <cell r="G1519" t="str">
            <v>一般生</v>
          </cell>
        </row>
        <row r="1520">
          <cell r="A1520">
            <v>104402019</v>
          </cell>
          <cell r="B1520" t="str">
            <v>L125173451</v>
          </cell>
          <cell r="C1520" t="str">
            <v>多遊</v>
          </cell>
          <cell r="D1520" t="str">
            <v>李旻哲</v>
          </cell>
          <cell r="E1520">
            <v>860617</v>
          </cell>
          <cell r="F1520" t="str">
            <v>男</v>
          </cell>
          <cell r="G1520" t="str">
            <v>一般生</v>
          </cell>
        </row>
        <row r="1521">
          <cell r="A1521">
            <v>104402020</v>
          </cell>
          <cell r="B1521" t="str">
            <v>K122663903</v>
          </cell>
          <cell r="C1521" t="str">
            <v>多遊</v>
          </cell>
          <cell r="D1521" t="str">
            <v>吳佳瑋</v>
          </cell>
          <cell r="E1521">
            <v>860130</v>
          </cell>
          <cell r="F1521" t="str">
            <v>男</v>
          </cell>
          <cell r="G1521" t="str">
            <v>一般生</v>
          </cell>
        </row>
        <row r="1522">
          <cell r="A1522">
            <v>104402022</v>
          </cell>
          <cell r="B1522" t="str">
            <v>K122725551</v>
          </cell>
          <cell r="C1522" t="str">
            <v>多遊</v>
          </cell>
          <cell r="D1522" t="str">
            <v>李權哲</v>
          </cell>
          <cell r="E1522">
            <v>860430</v>
          </cell>
          <cell r="F1522" t="str">
            <v>男</v>
          </cell>
          <cell r="G1522" t="str">
            <v>一般生</v>
          </cell>
        </row>
        <row r="1523">
          <cell r="A1523">
            <v>104402023</v>
          </cell>
          <cell r="B1523" t="str">
            <v>J122880449</v>
          </cell>
          <cell r="C1523" t="str">
            <v>多遊</v>
          </cell>
          <cell r="D1523" t="str">
            <v>陳煒淯</v>
          </cell>
          <cell r="E1523">
            <v>860323</v>
          </cell>
          <cell r="F1523" t="str">
            <v>男</v>
          </cell>
          <cell r="G1523" t="str">
            <v>一般生</v>
          </cell>
        </row>
        <row r="1524">
          <cell r="A1524">
            <v>104402024</v>
          </cell>
          <cell r="B1524" t="str">
            <v>F228862319</v>
          </cell>
          <cell r="C1524" t="str">
            <v>多遊</v>
          </cell>
          <cell r="D1524" t="str">
            <v>陳衣穎</v>
          </cell>
          <cell r="E1524">
            <v>850419</v>
          </cell>
          <cell r="F1524" t="str">
            <v>女</v>
          </cell>
          <cell r="G1524" t="str">
            <v>一般生</v>
          </cell>
        </row>
        <row r="1525">
          <cell r="A1525">
            <v>104402027</v>
          </cell>
          <cell r="B1525" t="str">
            <v>K222725786</v>
          </cell>
          <cell r="C1525" t="str">
            <v>多遊</v>
          </cell>
          <cell r="D1525" t="str">
            <v>卓敏樺</v>
          </cell>
          <cell r="E1525">
            <v>860603</v>
          </cell>
          <cell r="F1525" t="str">
            <v>女</v>
          </cell>
          <cell r="G1525" t="str">
            <v>一般生</v>
          </cell>
        </row>
        <row r="1526">
          <cell r="A1526">
            <v>104402028</v>
          </cell>
          <cell r="B1526" t="str">
            <v>I200308819</v>
          </cell>
          <cell r="C1526" t="str">
            <v>多遊</v>
          </cell>
          <cell r="D1526" t="str">
            <v>劉育姍</v>
          </cell>
          <cell r="E1526">
            <v>851109</v>
          </cell>
          <cell r="F1526" t="str">
            <v>女</v>
          </cell>
          <cell r="G1526" t="str">
            <v>一般生</v>
          </cell>
        </row>
        <row r="1527">
          <cell r="A1527">
            <v>104402105</v>
          </cell>
          <cell r="B1527" t="str">
            <v>K222818017</v>
          </cell>
          <cell r="C1527" t="str">
            <v>時尚</v>
          </cell>
          <cell r="D1527" t="str">
            <v>陳芸庭</v>
          </cell>
          <cell r="E1527">
            <v>860411</v>
          </cell>
          <cell r="F1527" t="str">
            <v>女</v>
          </cell>
          <cell r="G1527" t="str">
            <v>一般生</v>
          </cell>
        </row>
        <row r="1528">
          <cell r="A1528">
            <v>104402106</v>
          </cell>
          <cell r="B1528" t="str">
            <v>O200492415</v>
          </cell>
          <cell r="C1528" t="str">
            <v>時尚</v>
          </cell>
          <cell r="D1528" t="str">
            <v>連怡眉</v>
          </cell>
          <cell r="E1528">
            <v>860617</v>
          </cell>
          <cell r="F1528" t="str">
            <v>女</v>
          </cell>
          <cell r="G1528" t="str">
            <v>一般生</v>
          </cell>
        </row>
        <row r="1529">
          <cell r="A1529">
            <v>104402107</v>
          </cell>
          <cell r="B1529" t="str">
            <v>F229240568</v>
          </cell>
          <cell r="C1529" t="str">
            <v>時尚</v>
          </cell>
          <cell r="D1529" t="str">
            <v>陳若安</v>
          </cell>
          <cell r="E1529">
            <v>860813</v>
          </cell>
          <cell r="F1529" t="str">
            <v>女</v>
          </cell>
          <cell r="G1529" t="str">
            <v>一般生</v>
          </cell>
        </row>
        <row r="1530">
          <cell r="A1530">
            <v>104402108</v>
          </cell>
          <cell r="B1530" t="str">
            <v>K222571662</v>
          </cell>
          <cell r="C1530" t="str">
            <v>時尚</v>
          </cell>
          <cell r="D1530" t="str">
            <v>翁玉珊</v>
          </cell>
          <cell r="E1530">
            <v>860715</v>
          </cell>
          <cell r="F1530" t="str">
            <v>女</v>
          </cell>
          <cell r="G1530" t="str">
            <v>一般生</v>
          </cell>
        </row>
        <row r="1531">
          <cell r="A1531">
            <v>104402109</v>
          </cell>
          <cell r="B1531" t="str">
            <v>K222883667</v>
          </cell>
          <cell r="C1531" t="str">
            <v>時尚</v>
          </cell>
          <cell r="D1531" t="str">
            <v>倪嘉苓</v>
          </cell>
          <cell r="E1531">
            <v>851230</v>
          </cell>
          <cell r="F1531" t="str">
            <v>女</v>
          </cell>
          <cell r="G1531" t="str">
            <v>一般生</v>
          </cell>
        </row>
        <row r="1532">
          <cell r="A1532">
            <v>104402110</v>
          </cell>
          <cell r="B1532" t="str">
            <v>H224852373</v>
          </cell>
          <cell r="C1532" t="str">
            <v>時尚</v>
          </cell>
          <cell r="D1532" t="str">
            <v>彭敬庭</v>
          </cell>
          <cell r="E1532">
            <v>851210</v>
          </cell>
          <cell r="F1532" t="str">
            <v>女</v>
          </cell>
          <cell r="G1532" t="str">
            <v>一般生</v>
          </cell>
        </row>
        <row r="1533">
          <cell r="A1533">
            <v>104402111</v>
          </cell>
          <cell r="B1533" t="str">
            <v>C221535905</v>
          </cell>
          <cell r="C1533" t="str">
            <v>時尚</v>
          </cell>
          <cell r="D1533" t="str">
            <v>黃郁玲</v>
          </cell>
          <cell r="E1533">
            <v>860712</v>
          </cell>
          <cell r="F1533" t="str">
            <v>女</v>
          </cell>
          <cell r="G1533" t="str">
            <v>一般生</v>
          </cell>
        </row>
        <row r="1534">
          <cell r="A1534">
            <v>104402112</v>
          </cell>
          <cell r="B1534" t="str">
            <v>K222765664</v>
          </cell>
          <cell r="C1534" t="str">
            <v>時尚</v>
          </cell>
          <cell r="D1534" t="str">
            <v>陳香成</v>
          </cell>
          <cell r="E1534">
            <v>860428</v>
          </cell>
          <cell r="F1534" t="str">
            <v>女</v>
          </cell>
          <cell r="G1534" t="str">
            <v>一般生</v>
          </cell>
        </row>
        <row r="1535">
          <cell r="A1535">
            <v>104402113</v>
          </cell>
          <cell r="B1535" t="str">
            <v>K222900145</v>
          </cell>
          <cell r="C1535" t="str">
            <v>時尚</v>
          </cell>
          <cell r="D1535" t="str">
            <v>張鈴雅</v>
          </cell>
          <cell r="E1535">
            <v>851007</v>
          </cell>
          <cell r="F1535" t="str">
            <v>女</v>
          </cell>
          <cell r="G1535" t="str">
            <v>一般生</v>
          </cell>
        </row>
        <row r="1536">
          <cell r="A1536">
            <v>104402114</v>
          </cell>
          <cell r="B1536" t="str">
            <v>K222683283</v>
          </cell>
          <cell r="C1536" t="str">
            <v>時尚</v>
          </cell>
          <cell r="D1536" t="str">
            <v>郭亭萱</v>
          </cell>
          <cell r="E1536">
            <v>860128</v>
          </cell>
          <cell r="F1536" t="str">
            <v>女</v>
          </cell>
          <cell r="G1536" t="str">
            <v>一般生</v>
          </cell>
        </row>
        <row r="1537">
          <cell r="A1537">
            <v>104402115</v>
          </cell>
          <cell r="B1537" t="str">
            <v>L224844122</v>
          </cell>
          <cell r="C1537" t="str">
            <v>時尚</v>
          </cell>
          <cell r="D1537" t="str">
            <v>陳玉燕</v>
          </cell>
          <cell r="E1537">
            <v>860509</v>
          </cell>
          <cell r="F1537" t="str">
            <v>女</v>
          </cell>
          <cell r="G1537" t="str">
            <v>一般生</v>
          </cell>
        </row>
        <row r="1538">
          <cell r="A1538">
            <v>104402116</v>
          </cell>
          <cell r="B1538" t="str">
            <v>H224797028</v>
          </cell>
          <cell r="C1538" t="str">
            <v>時尚</v>
          </cell>
          <cell r="D1538" t="str">
            <v>唐子晴</v>
          </cell>
          <cell r="E1538">
            <v>850922</v>
          </cell>
          <cell r="F1538" t="str">
            <v>女</v>
          </cell>
          <cell r="G1538" t="str">
            <v>一般生</v>
          </cell>
        </row>
        <row r="1539">
          <cell r="A1539">
            <v>104402117</v>
          </cell>
          <cell r="B1539" t="str">
            <v>H124894137</v>
          </cell>
          <cell r="C1539" t="str">
            <v>時尚</v>
          </cell>
          <cell r="D1539" t="str">
            <v>游承瑜</v>
          </cell>
          <cell r="E1539">
            <v>851125</v>
          </cell>
          <cell r="F1539" t="str">
            <v>男</v>
          </cell>
          <cell r="G1539" t="str">
            <v>一般生</v>
          </cell>
        </row>
        <row r="1540">
          <cell r="A1540">
            <v>104402118</v>
          </cell>
          <cell r="B1540" t="str">
            <v>H224782241</v>
          </cell>
          <cell r="C1540" t="str">
            <v>時尚</v>
          </cell>
          <cell r="D1540" t="str">
            <v>陳采鈴</v>
          </cell>
          <cell r="E1540">
            <v>860201</v>
          </cell>
          <cell r="F1540" t="str">
            <v>女</v>
          </cell>
          <cell r="G1540" t="str">
            <v>一般生</v>
          </cell>
        </row>
        <row r="1541">
          <cell r="A1541">
            <v>104402119</v>
          </cell>
          <cell r="B1541" t="str">
            <v>H224560834</v>
          </cell>
          <cell r="C1541" t="str">
            <v>時尚</v>
          </cell>
          <cell r="D1541" t="str">
            <v>奚萱</v>
          </cell>
          <cell r="E1541">
            <v>860214</v>
          </cell>
          <cell r="F1541" t="str">
            <v>女</v>
          </cell>
          <cell r="G1541" t="str">
            <v>一般生</v>
          </cell>
        </row>
        <row r="1542">
          <cell r="A1542">
            <v>104402120</v>
          </cell>
          <cell r="B1542" t="str">
            <v>H224061943</v>
          </cell>
          <cell r="C1542" t="str">
            <v>時尚</v>
          </cell>
          <cell r="D1542" t="str">
            <v>廖怡欣</v>
          </cell>
          <cell r="E1542">
            <v>850903</v>
          </cell>
          <cell r="F1542" t="str">
            <v>女</v>
          </cell>
          <cell r="G1542" t="str">
            <v>一般生</v>
          </cell>
        </row>
        <row r="1543">
          <cell r="A1543">
            <v>104402121</v>
          </cell>
          <cell r="B1543" t="str">
            <v>H224827012</v>
          </cell>
          <cell r="C1543" t="str">
            <v>時尚</v>
          </cell>
          <cell r="D1543" t="str">
            <v>盧亭妤</v>
          </cell>
          <cell r="E1543">
            <v>860626</v>
          </cell>
          <cell r="F1543" t="str">
            <v>女</v>
          </cell>
          <cell r="G1543" t="str">
            <v>一般生</v>
          </cell>
        </row>
        <row r="1544">
          <cell r="A1544">
            <v>104402122</v>
          </cell>
          <cell r="B1544" t="str">
            <v>H225064055</v>
          </cell>
          <cell r="C1544" t="str">
            <v>時尚</v>
          </cell>
          <cell r="D1544" t="str">
            <v>黃嘉怡</v>
          </cell>
          <cell r="E1544">
            <v>860126</v>
          </cell>
          <cell r="F1544" t="str">
            <v>女</v>
          </cell>
          <cell r="G1544" t="str">
            <v>一般生</v>
          </cell>
        </row>
        <row r="1545">
          <cell r="A1545">
            <v>104402123</v>
          </cell>
          <cell r="B1545" t="str">
            <v>H224827601</v>
          </cell>
          <cell r="C1545" t="str">
            <v>時尚</v>
          </cell>
          <cell r="D1545" t="str">
            <v>陳皇心</v>
          </cell>
          <cell r="E1545">
            <v>860721</v>
          </cell>
          <cell r="F1545" t="str">
            <v>女</v>
          </cell>
          <cell r="G1545" t="str">
            <v>一般生</v>
          </cell>
        </row>
        <row r="1546">
          <cell r="A1546">
            <v>104402124</v>
          </cell>
          <cell r="B1546" t="str">
            <v>H224064882</v>
          </cell>
          <cell r="C1546" t="str">
            <v>時尚</v>
          </cell>
          <cell r="D1546" t="str">
            <v>葉子僖</v>
          </cell>
          <cell r="E1546">
            <v>860411</v>
          </cell>
          <cell r="F1546" t="str">
            <v>女</v>
          </cell>
          <cell r="G1546" t="str">
            <v>一般生</v>
          </cell>
        </row>
        <row r="1547">
          <cell r="A1547">
            <v>104402125</v>
          </cell>
          <cell r="B1547" t="str">
            <v>H224821743</v>
          </cell>
          <cell r="C1547" t="str">
            <v>時尚</v>
          </cell>
          <cell r="D1547" t="str">
            <v>邱雅惠</v>
          </cell>
          <cell r="E1547">
            <v>860126</v>
          </cell>
          <cell r="F1547" t="str">
            <v>女</v>
          </cell>
          <cell r="G1547" t="str">
            <v>一般生</v>
          </cell>
        </row>
        <row r="1548">
          <cell r="A1548">
            <v>104402127</v>
          </cell>
          <cell r="B1548" t="str">
            <v>U221800260</v>
          </cell>
          <cell r="C1548" t="str">
            <v>時尚</v>
          </cell>
          <cell r="D1548" t="str">
            <v>宋美儀</v>
          </cell>
          <cell r="E1548">
            <v>860125</v>
          </cell>
          <cell r="F1548" t="str">
            <v>女</v>
          </cell>
          <cell r="G1548" t="str">
            <v>原住民</v>
          </cell>
        </row>
        <row r="1549">
          <cell r="A1549">
            <v>104402128</v>
          </cell>
          <cell r="B1549" t="str">
            <v>L224979586</v>
          </cell>
          <cell r="C1549" t="str">
            <v>時尚</v>
          </cell>
          <cell r="D1549" t="str">
            <v>徐雅歆</v>
          </cell>
          <cell r="E1549">
            <v>851113</v>
          </cell>
          <cell r="F1549" t="str">
            <v>女</v>
          </cell>
          <cell r="G1549" t="str">
            <v>一般生</v>
          </cell>
        </row>
        <row r="1550">
          <cell r="A1550">
            <v>104402129</v>
          </cell>
          <cell r="B1550" t="str">
            <v>L224982494</v>
          </cell>
          <cell r="C1550" t="str">
            <v>時尚</v>
          </cell>
          <cell r="D1550" t="str">
            <v>辜子容</v>
          </cell>
          <cell r="E1550">
            <v>860613</v>
          </cell>
          <cell r="F1550" t="str">
            <v>女</v>
          </cell>
          <cell r="G1550" t="str">
            <v>一般生</v>
          </cell>
        </row>
        <row r="1551">
          <cell r="A1551">
            <v>104402130</v>
          </cell>
          <cell r="B1551" t="str">
            <v>G221982408</v>
          </cell>
          <cell r="C1551" t="str">
            <v>時尚</v>
          </cell>
          <cell r="D1551" t="str">
            <v>林妤琦</v>
          </cell>
          <cell r="E1551">
            <v>860708</v>
          </cell>
          <cell r="F1551" t="str">
            <v>女</v>
          </cell>
          <cell r="G1551" t="str">
            <v>原住民</v>
          </cell>
        </row>
        <row r="1552">
          <cell r="A1552">
            <v>104402131</v>
          </cell>
          <cell r="B1552" t="str">
            <v>G222199694</v>
          </cell>
          <cell r="C1552" t="str">
            <v>時尚</v>
          </cell>
          <cell r="D1552" t="str">
            <v>徐鈺婷</v>
          </cell>
          <cell r="E1552">
            <v>860319</v>
          </cell>
          <cell r="F1552" t="str">
            <v>女</v>
          </cell>
          <cell r="G1552" t="str">
            <v>一般生</v>
          </cell>
        </row>
        <row r="1553">
          <cell r="A1553">
            <v>104402132</v>
          </cell>
          <cell r="B1553" t="str">
            <v>J222820356</v>
          </cell>
          <cell r="C1553" t="str">
            <v>時尚</v>
          </cell>
          <cell r="D1553" t="str">
            <v>謝采庭</v>
          </cell>
          <cell r="E1553">
            <v>851024</v>
          </cell>
          <cell r="F1553" t="str">
            <v>女</v>
          </cell>
          <cell r="G1553" t="str">
            <v>一般生</v>
          </cell>
        </row>
        <row r="1554">
          <cell r="A1554">
            <v>104402135</v>
          </cell>
          <cell r="B1554" t="str">
            <v>C221548911</v>
          </cell>
          <cell r="C1554" t="str">
            <v>時尚</v>
          </cell>
          <cell r="D1554" t="str">
            <v>林姵妘</v>
          </cell>
          <cell r="E1554">
            <v>860803</v>
          </cell>
          <cell r="F1554" t="str">
            <v>女</v>
          </cell>
          <cell r="G1554" t="str">
            <v>一般生</v>
          </cell>
        </row>
        <row r="1555">
          <cell r="A1555">
            <v>104402139</v>
          </cell>
          <cell r="B1555" t="str">
            <v>M222731963</v>
          </cell>
          <cell r="C1555" t="str">
            <v>時尚</v>
          </cell>
          <cell r="D1555" t="str">
            <v>吳婉蓉</v>
          </cell>
          <cell r="E1555">
            <v>851102</v>
          </cell>
          <cell r="F1555" t="str">
            <v>女</v>
          </cell>
          <cell r="G1555" t="str">
            <v>原住民</v>
          </cell>
        </row>
        <row r="1556">
          <cell r="A1556">
            <v>104402140</v>
          </cell>
          <cell r="B1556" t="str">
            <v>L224966810</v>
          </cell>
          <cell r="C1556" t="str">
            <v>時尚</v>
          </cell>
          <cell r="D1556" t="str">
            <v>張羽柔</v>
          </cell>
          <cell r="E1556">
            <v>860812</v>
          </cell>
          <cell r="F1556" t="str">
            <v>女</v>
          </cell>
          <cell r="G1556" t="str">
            <v>一般生</v>
          </cell>
        </row>
        <row r="1557">
          <cell r="A1557">
            <v>104402141</v>
          </cell>
          <cell r="B1557" t="str">
            <v>L224759271</v>
          </cell>
          <cell r="C1557" t="str">
            <v>時尚</v>
          </cell>
          <cell r="D1557" t="str">
            <v>李亞珊</v>
          </cell>
          <cell r="E1557">
            <v>860207</v>
          </cell>
          <cell r="F1557" t="str">
            <v>女</v>
          </cell>
          <cell r="G1557" t="str">
            <v>一般生</v>
          </cell>
        </row>
        <row r="1558">
          <cell r="A1558">
            <v>104402142</v>
          </cell>
          <cell r="B1558" t="str">
            <v>B223209774</v>
          </cell>
          <cell r="C1558" t="str">
            <v>時尚</v>
          </cell>
          <cell r="D1558" t="str">
            <v>林依醇</v>
          </cell>
          <cell r="E1558">
            <v>860323</v>
          </cell>
          <cell r="F1558" t="str">
            <v>女</v>
          </cell>
          <cell r="G1558" t="str">
            <v>一般生</v>
          </cell>
        </row>
        <row r="1559">
          <cell r="A1559">
            <v>104402143</v>
          </cell>
          <cell r="B1559" t="str">
            <v>L224383973</v>
          </cell>
          <cell r="C1559" t="str">
            <v>時尚</v>
          </cell>
          <cell r="D1559" t="str">
            <v>黃雁苓</v>
          </cell>
          <cell r="E1559">
            <v>860827</v>
          </cell>
          <cell r="F1559" t="str">
            <v>女</v>
          </cell>
          <cell r="G1559" t="str">
            <v>一般生</v>
          </cell>
        </row>
        <row r="1560">
          <cell r="A1560">
            <v>104402144</v>
          </cell>
          <cell r="B1560" t="str">
            <v>L224384069</v>
          </cell>
          <cell r="C1560" t="str">
            <v>時尚</v>
          </cell>
          <cell r="D1560" t="str">
            <v>陳芸卉</v>
          </cell>
          <cell r="E1560">
            <v>860831</v>
          </cell>
          <cell r="F1560" t="str">
            <v>女</v>
          </cell>
          <cell r="G1560" t="str">
            <v>一般生</v>
          </cell>
        </row>
        <row r="1561">
          <cell r="A1561">
            <v>104402145</v>
          </cell>
          <cell r="B1561" t="str">
            <v>K222685796</v>
          </cell>
          <cell r="C1561" t="str">
            <v>時尚</v>
          </cell>
          <cell r="D1561" t="str">
            <v>陳亞萍</v>
          </cell>
          <cell r="E1561">
            <v>860607</v>
          </cell>
          <cell r="F1561" t="str">
            <v>女</v>
          </cell>
          <cell r="G1561" t="str">
            <v>一般生</v>
          </cell>
        </row>
        <row r="1562">
          <cell r="A1562">
            <v>104402146</v>
          </cell>
          <cell r="B1562" t="str">
            <v>L224966650</v>
          </cell>
          <cell r="C1562" t="str">
            <v>時尚</v>
          </cell>
          <cell r="D1562" t="str">
            <v>胡巧盈</v>
          </cell>
          <cell r="E1562">
            <v>860716</v>
          </cell>
          <cell r="F1562" t="str">
            <v>女</v>
          </cell>
          <cell r="G1562" t="str">
            <v>一般生</v>
          </cell>
        </row>
        <row r="1563">
          <cell r="A1563">
            <v>104402148</v>
          </cell>
          <cell r="B1563" t="str">
            <v>J222819808</v>
          </cell>
          <cell r="C1563" t="str">
            <v>時尚</v>
          </cell>
          <cell r="D1563" t="str">
            <v>劉慈恩</v>
          </cell>
          <cell r="E1563">
            <v>851103</v>
          </cell>
          <cell r="F1563" t="str">
            <v>女</v>
          </cell>
          <cell r="G1563" t="str">
            <v>一般生</v>
          </cell>
        </row>
        <row r="1564">
          <cell r="A1564">
            <v>104402150</v>
          </cell>
          <cell r="B1564" t="str">
            <v>J222823231</v>
          </cell>
          <cell r="C1564" t="str">
            <v>時尚</v>
          </cell>
          <cell r="D1564" t="str">
            <v>黃瓊瑩</v>
          </cell>
          <cell r="E1564">
            <v>860521</v>
          </cell>
          <cell r="F1564" t="str">
            <v>女</v>
          </cell>
          <cell r="G1564" t="str">
            <v>一般生</v>
          </cell>
        </row>
        <row r="1565">
          <cell r="A1565">
            <v>104402153</v>
          </cell>
          <cell r="B1565" t="str">
            <v>L225022764</v>
          </cell>
          <cell r="C1565" t="str">
            <v>時尚</v>
          </cell>
          <cell r="D1565" t="str">
            <v>劉雅軒</v>
          </cell>
          <cell r="E1565">
            <v>860803</v>
          </cell>
          <cell r="F1565" t="str">
            <v>女</v>
          </cell>
          <cell r="G1565" t="str">
            <v>一般生</v>
          </cell>
        </row>
        <row r="1566">
          <cell r="A1566">
            <v>104402154</v>
          </cell>
          <cell r="B1566" t="str">
            <v>H224709779</v>
          </cell>
          <cell r="C1566" t="str">
            <v>時尚</v>
          </cell>
          <cell r="D1566" t="str">
            <v>吳怡萱</v>
          </cell>
          <cell r="E1566">
            <v>860322</v>
          </cell>
          <cell r="F1566" t="str">
            <v>女</v>
          </cell>
          <cell r="G1566" t="str">
            <v>一般生</v>
          </cell>
        </row>
        <row r="1567">
          <cell r="A1567">
            <v>104402155</v>
          </cell>
          <cell r="B1567" t="str">
            <v>H225112038</v>
          </cell>
          <cell r="C1567" t="str">
            <v>時尚</v>
          </cell>
          <cell r="D1567" t="str">
            <v>張雨竹</v>
          </cell>
          <cell r="E1567">
            <v>860706</v>
          </cell>
          <cell r="F1567" t="str">
            <v>女</v>
          </cell>
          <cell r="G1567" t="str">
            <v>一般生</v>
          </cell>
        </row>
        <row r="1568">
          <cell r="A1568">
            <v>104402156</v>
          </cell>
          <cell r="B1568" t="str">
            <v>M222618027</v>
          </cell>
          <cell r="C1568" t="str">
            <v>時尚</v>
          </cell>
          <cell r="D1568" t="str">
            <v>余姍容</v>
          </cell>
          <cell r="E1568">
            <v>860810</v>
          </cell>
          <cell r="F1568" t="str">
            <v>女</v>
          </cell>
          <cell r="G1568" t="str">
            <v>一般生</v>
          </cell>
        </row>
        <row r="1569">
          <cell r="A1569">
            <v>104402157</v>
          </cell>
          <cell r="B1569" t="str">
            <v>H225067538</v>
          </cell>
          <cell r="C1569" t="str">
            <v>時尚</v>
          </cell>
          <cell r="D1569" t="str">
            <v>黃文璟</v>
          </cell>
          <cell r="E1569">
            <v>860610</v>
          </cell>
          <cell r="F1569" t="str">
            <v>女</v>
          </cell>
          <cell r="G1569" t="str">
            <v>一般生</v>
          </cell>
        </row>
        <row r="1570">
          <cell r="A1570">
            <v>104402158</v>
          </cell>
          <cell r="B1570" t="str">
            <v>H224880206</v>
          </cell>
          <cell r="C1570" t="str">
            <v>時尚</v>
          </cell>
          <cell r="D1570" t="str">
            <v>葉宜庭</v>
          </cell>
          <cell r="E1570">
            <v>851130</v>
          </cell>
          <cell r="F1570" t="str">
            <v>女</v>
          </cell>
          <cell r="G1570" t="str">
            <v>一般生</v>
          </cell>
        </row>
        <row r="1571">
          <cell r="A1571">
            <v>104402159</v>
          </cell>
          <cell r="B1571" t="str">
            <v>H224784923</v>
          </cell>
          <cell r="C1571" t="str">
            <v>時尚</v>
          </cell>
          <cell r="D1571" t="str">
            <v>蔡嘉倫</v>
          </cell>
          <cell r="E1571">
            <v>860320</v>
          </cell>
          <cell r="F1571" t="str">
            <v>女</v>
          </cell>
          <cell r="G1571" t="str">
            <v>一般生</v>
          </cell>
        </row>
        <row r="1572">
          <cell r="A1572">
            <v>104402160</v>
          </cell>
          <cell r="B1572" t="str">
            <v>J222805224</v>
          </cell>
          <cell r="C1572" t="str">
            <v>時尚</v>
          </cell>
          <cell r="D1572" t="str">
            <v>陳佳儀</v>
          </cell>
          <cell r="E1572">
            <v>860620</v>
          </cell>
          <cell r="F1572" t="str">
            <v>女</v>
          </cell>
          <cell r="G1572" t="str">
            <v>一般生</v>
          </cell>
        </row>
        <row r="1573">
          <cell r="A1573">
            <v>104402161</v>
          </cell>
          <cell r="B1573" t="str">
            <v>H224116158</v>
          </cell>
          <cell r="C1573" t="str">
            <v>時尚</v>
          </cell>
          <cell r="D1573" t="str">
            <v>江巧倫</v>
          </cell>
          <cell r="E1573">
            <v>860209</v>
          </cell>
          <cell r="F1573" t="str">
            <v>女</v>
          </cell>
          <cell r="G1573" t="str">
            <v>一般生</v>
          </cell>
        </row>
        <row r="1574">
          <cell r="A1574">
            <v>104402162</v>
          </cell>
          <cell r="B1574" t="str">
            <v>K222703904</v>
          </cell>
          <cell r="C1574" t="str">
            <v>時尚</v>
          </cell>
          <cell r="D1574" t="str">
            <v>賴佳君</v>
          </cell>
          <cell r="E1574">
            <v>841201</v>
          </cell>
          <cell r="F1574" t="str">
            <v>女</v>
          </cell>
          <cell r="G1574" t="str">
            <v>一般生</v>
          </cell>
        </row>
        <row r="1575">
          <cell r="A1575">
            <v>104402168</v>
          </cell>
          <cell r="B1575" t="str">
            <v>K222763160</v>
          </cell>
          <cell r="C1575" t="str">
            <v>時尚</v>
          </cell>
          <cell r="D1575" t="str">
            <v>陳欣華</v>
          </cell>
          <cell r="E1575">
            <v>860109</v>
          </cell>
          <cell r="F1575" t="str">
            <v>女</v>
          </cell>
          <cell r="G1575" t="str">
            <v>一般生</v>
          </cell>
        </row>
        <row r="1576">
          <cell r="A1576">
            <v>104402169</v>
          </cell>
          <cell r="B1576" t="str">
            <v>F229348292</v>
          </cell>
          <cell r="C1576" t="str">
            <v>時尚</v>
          </cell>
          <cell r="D1576" t="str">
            <v>黃昱瑄</v>
          </cell>
          <cell r="E1576">
            <v>860408</v>
          </cell>
          <cell r="F1576" t="str">
            <v>女</v>
          </cell>
          <cell r="G1576" t="str">
            <v>一般生</v>
          </cell>
        </row>
        <row r="1577">
          <cell r="A1577">
            <v>104402170</v>
          </cell>
          <cell r="B1577" t="str">
            <v>F229120034</v>
          </cell>
          <cell r="C1577" t="str">
            <v>時尚</v>
          </cell>
          <cell r="D1577" t="str">
            <v>余瑞玲</v>
          </cell>
          <cell r="E1577">
            <v>850525</v>
          </cell>
          <cell r="F1577" t="str">
            <v>女</v>
          </cell>
          <cell r="G1577" t="str">
            <v>一般生</v>
          </cell>
        </row>
        <row r="1578">
          <cell r="A1578">
            <v>104402171</v>
          </cell>
          <cell r="B1578" t="str">
            <v>L125116232</v>
          </cell>
          <cell r="C1578" t="str">
            <v>時尚</v>
          </cell>
          <cell r="D1578" t="str">
            <v>邱郁勝</v>
          </cell>
          <cell r="E1578">
            <v>851124</v>
          </cell>
          <cell r="F1578" t="str">
            <v>男</v>
          </cell>
          <cell r="G1578" t="str">
            <v>一般生</v>
          </cell>
        </row>
        <row r="1579">
          <cell r="A1579">
            <v>104402173</v>
          </cell>
          <cell r="B1579" t="str">
            <v>G222176968</v>
          </cell>
          <cell r="C1579" t="str">
            <v>時尚</v>
          </cell>
          <cell r="D1579" t="str">
            <v>林佳怡</v>
          </cell>
          <cell r="E1579">
            <v>850212</v>
          </cell>
          <cell r="F1579" t="str">
            <v>女</v>
          </cell>
          <cell r="G1579" t="str">
            <v>一般生</v>
          </cell>
        </row>
        <row r="1580">
          <cell r="A1580">
            <v>104402174</v>
          </cell>
          <cell r="B1580" t="str">
            <v>H224115811</v>
          </cell>
          <cell r="C1580" t="str">
            <v>時尚</v>
          </cell>
          <cell r="D1580" t="str">
            <v>施逢瑜</v>
          </cell>
          <cell r="E1580">
            <v>860111</v>
          </cell>
          <cell r="F1580" t="str">
            <v>女</v>
          </cell>
          <cell r="G1580" t="str">
            <v>一般生</v>
          </cell>
        </row>
        <row r="1581">
          <cell r="A1581">
            <v>104402175</v>
          </cell>
          <cell r="B1581" t="str">
            <v>F229319193</v>
          </cell>
          <cell r="C1581" t="str">
            <v>時尚</v>
          </cell>
          <cell r="D1581" t="str">
            <v>林似蓉</v>
          </cell>
          <cell r="E1581">
            <v>860730</v>
          </cell>
          <cell r="F1581" t="str">
            <v>女</v>
          </cell>
          <cell r="G1581" t="str">
            <v>一般生</v>
          </cell>
        </row>
        <row r="1582">
          <cell r="A1582">
            <v>104402176</v>
          </cell>
          <cell r="B1582" t="str">
            <v>K222568601</v>
          </cell>
          <cell r="C1582" t="str">
            <v>時尚</v>
          </cell>
          <cell r="D1582" t="str">
            <v>林芷嘉</v>
          </cell>
          <cell r="E1582">
            <v>860315</v>
          </cell>
          <cell r="F1582" t="str">
            <v>女</v>
          </cell>
          <cell r="G1582" t="str">
            <v>一般生</v>
          </cell>
        </row>
        <row r="1583">
          <cell r="A1583">
            <v>104402180</v>
          </cell>
          <cell r="B1583" t="str">
            <v>H224896099</v>
          </cell>
          <cell r="C1583" t="str">
            <v>時尚</v>
          </cell>
          <cell r="D1583" t="str">
            <v>陳雨柔</v>
          </cell>
          <cell r="E1583">
            <v>860110</v>
          </cell>
          <cell r="F1583" t="str">
            <v>女</v>
          </cell>
          <cell r="G1583" t="str">
            <v>一般生</v>
          </cell>
        </row>
        <row r="1584">
          <cell r="A1584">
            <v>104402181</v>
          </cell>
          <cell r="B1584" t="str">
            <v>K122564870</v>
          </cell>
          <cell r="C1584" t="str">
            <v>時尚</v>
          </cell>
          <cell r="D1584" t="str">
            <v>彭鈞愷</v>
          </cell>
          <cell r="E1584">
            <v>860114</v>
          </cell>
          <cell r="F1584" t="str">
            <v>男</v>
          </cell>
          <cell r="G1584" t="str">
            <v>一般生</v>
          </cell>
        </row>
        <row r="1585">
          <cell r="A1585">
            <v>104402182</v>
          </cell>
          <cell r="B1585" t="str">
            <v>U221748498</v>
          </cell>
          <cell r="C1585" t="str">
            <v>時尚</v>
          </cell>
          <cell r="D1585" t="str">
            <v>黃鈺茹</v>
          </cell>
          <cell r="E1585">
            <v>860806</v>
          </cell>
          <cell r="F1585" t="str">
            <v>女</v>
          </cell>
          <cell r="G1585" t="str">
            <v>一般生</v>
          </cell>
        </row>
        <row r="1586">
          <cell r="A1586">
            <v>104402205</v>
          </cell>
          <cell r="B1586" t="str">
            <v>F229239369</v>
          </cell>
          <cell r="C1586" t="str">
            <v>時尚</v>
          </cell>
          <cell r="D1586" t="str">
            <v>凌境鴻</v>
          </cell>
          <cell r="E1586">
            <v>860720</v>
          </cell>
          <cell r="F1586" t="str">
            <v>女</v>
          </cell>
          <cell r="G1586" t="str">
            <v>一般生</v>
          </cell>
        </row>
        <row r="1587">
          <cell r="A1587">
            <v>104402206</v>
          </cell>
          <cell r="B1587" t="str">
            <v>K223018557</v>
          </cell>
          <cell r="C1587" t="str">
            <v>時尚</v>
          </cell>
          <cell r="D1587" t="str">
            <v>賴彥蓉</v>
          </cell>
          <cell r="E1587">
            <v>860731</v>
          </cell>
          <cell r="F1587" t="str">
            <v>女</v>
          </cell>
          <cell r="G1587" t="str">
            <v>一般生</v>
          </cell>
        </row>
        <row r="1588">
          <cell r="A1588">
            <v>104402207</v>
          </cell>
          <cell r="B1588" t="str">
            <v>K222882660</v>
          </cell>
          <cell r="C1588" t="str">
            <v>時尚</v>
          </cell>
          <cell r="D1588" t="str">
            <v>張家琪</v>
          </cell>
          <cell r="E1588">
            <v>851027</v>
          </cell>
          <cell r="F1588" t="str">
            <v>女</v>
          </cell>
          <cell r="G1588" t="str">
            <v>一般生</v>
          </cell>
        </row>
        <row r="1589">
          <cell r="A1589">
            <v>104402208</v>
          </cell>
          <cell r="B1589" t="str">
            <v>O200436220</v>
          </cell>
          <cell r="C1589" t="str">
            <v>時尚</v>
          </cell>
          <cell r="D1589" t="str">
            <v>吳奕萱</v>
          </cell>
          <cell r="E1589">
            <v>860209</v>
          </cell>
          <cell r="F1589" t="str">
            <v>女</v>
          </cell>
          <cell r="G1589" t="str">
            <v>一般生</v>
          </cell>
        </row>
        <row r="1590">
          <cell r="A1590">
            <v>104402209</v>
          </cell>
          <cell r="B1590" t="str">
            <v>H224118483</v>
          </cell>
          <cell r="C1590" t="str">
            <v>時尚</v>
          </cell>
          <cell r="D1590" t="str">
            <v>李沅蓁</v>
          </cell>
          <cell r="E1590">
            <v>860404</v>
          </cell>
          <cell r="F1590" t="str">
            <v>女</v>
          </cell>
          <cell r="G1590" t="str">
            <v>一般生</v>
          </cell>
        </row>
        <row r="1591">
          <cell r="A1591">
            <v>104402210</v>
          </cell>
          <cell r="B1591" t="str">
            <v>L224902441</v>
          </cell>
          <cell r="C1591" t="str">
            <v>時尚</v>
          </cell>
          <cell r="D1591" t="str">
            <v>饒百惠</v>
          </cell>
          <cell r="E1591">
            <v>860128</v>
          </cell>
          <cell r="F1591" t="str">
            <v>女</v>
          </cell>
          <cell r="G1591" t="str">
            <v>一般生</v>
          </cell>
        </row>
        <row r="1592">
          <cell r="A1592">
            <v>104402211</v>
          </cell>
          <cell r="B1592" t="str">
            <v>H224778532</v>
          </cell>
          <cell r="C1592" t="str">
            <v>時尚</v>
          </cell>
          <cell r="D1592" t="str">
            <v>劉雅瑄</v>
          </cell>
          <cell r="E1592">
            <v>851225</v>
          </cell>
          <cell r="F1592" t="str">
            <v>女</v>
          </cell>
          <cell r="G1592" t="str">
            <v>一般生</v>
          </cell>
        </row>
        <row r="1593">
          <cell r="A1593">
            <v>104402215</v>
          </cell>
          <cell r="B1593" t="str">
            <v>A229715118</v>
          </cell>
          <cell r="C1593" t="str">
            <v>時尚</v>
          </cell>
          <cell r="D1593" t="str">
            <v>陳盈秀</v>
          </cell>
          <cell r="E1593">
            <v>851204</v>
          </cell>
          <cell r="F1593" t="str">
            <v>女</v>
          </cell>
          <cell r="G1593" t="str">
            <v>一般生</v>
          </cell>
        </row>
        <row r="1594">
          <cell r="A1594">
            <v>104402216</v>
          </cell>
          <cell r="B1594" t="str">
            <v>L224531853</v>
          </cell>
          <cell r="C1594" t="str">
            <v>時尚</v>
          </cell>
          <cell r="D1594" t="str">
            <v>楊珮宜</v>
          </cell>
          <cell r="E1594">
            <v>851003</v>
          </cell>
          <cell r="F1594" t="str">
            <v>女</v>
          </cell>
          <cell r="G1594" t="str">
            <v>一般生</v>
          </cell>
        </row>
        <row r="1595">
          <cell r="A1595">
            <v>104402217</v>
          </cell>
          <cell r="B1595" t="str">
            <v>L224456631</v>
          </cell>
          <cell r="C1595" t="str">
            <v>時尚</v>
          </cell>
          <cell r="D1595" t="str">
            <v>李佩蓉</v>
          </cell>
          <cell r="E1595">
            <v>860224</v>
          </cell>
          <cell r="F1595" t="str">
            <v>女</v>
          </cell>
          <cell r="G1595" t="str">
            <v>一般生</v>
          </cell>
        </row>
        <row r="1596">
          <cell r="A1596">
            <v>104402221</v>
          </cell>
          <cell r="B1596" t="str">
            <v>A290039538</v>
          </cell>
          <cell r="C1596" t="str">
            <v>時尚</v>
          </cell>
          <cell r="D1596" t="str">
            <v>洪詩凱</v>
          </cell>
          <cell r="E1596">
            <v>860608</v>
          </cell>
          <cell r="F1596" t="str">
            <v>女</v>
          </cell>
          <cell r="G1596" t="str">
            <v>一般生</v>
          </cell>
        </row>
        <row r="1597">
          <cell r="A1597">
            <v>104402222</v>
          </cell>
          <cell r="B1597" t="str">
            <v>H224686146</v>
          </cell>
          <cell r="C1597" t="str">
            <v>時尚</v>
          </cell>
          <cell r="D1597" t="str">
            <v>周靜美</v>
          </cell>
          <cell r="E1597">
            <v>860821</v>
          </cell>
          <cell r="F1597" t="str">
            <v>女</v>
          </cell>
          <cell r="G1597" t="str">
            <v>一般生</v>
          </cell>
        </row>
        <row r="1598">
          <cell r="A1598">
            <v>104402226</v>
          </cell>
          <cell r="B1598" t="str">
            <v>K222884002</v>
          </cell>
          <cell r="C1598" t="str">
            <v>時尚</v>
          </cell>
          <cell r="D1598" t="str">
            <v>邱品諭</v>
          </cell>
          <cell r="E1598">
            <v>860520</v>
          </cell>
          <cell r="F1598" t="str">
            <v>女</v>
          </cell>
          <cell r="G1598" t="str">
            <v>一般生</v>
          </cell>
        </row>
        <row r="1599">
          <cell r="A1599">
            <v>104402240</v>
          </cell>
          <cell r="B1599" t="str">
            <v>M222845435</v>
          </cell>
          <cell r="C1599" t="str">
            <v>時尚</v>
          </cell>
          <cell r="D1599" t="str">
            <v>張如瑄</v>
          </cell>
          <cell r="E1599">
            <v>860520</v>
          </cell>
          <cell r="F1599" t="str">
            <v>女</v>
          </cell>
          <cell r="G1599" t="str">
            <v>一般生</v>
          </cell>
        </row>
        <row r="1600">
          <cell r="A1600">
            <v>104402254</v>
          </cell>
          <cell r="B1600" t="str">
            <v>A32020104</v>
          </cell>
          <cell r="C1600" t="str">
            <v>行銷</v>
          </cell>
          <cell r="D1600" t="str">
            <v>謝南彪</v>
          </cell>
          <cell r="E1600">
            <v>771125</v>
          </cell>
          <cell r="F1600" t="str">
            <v>男</v>
          </cell>
          <cell r="G1600" t="str">
            <v>外籍生</v>
          </cell>
        </row>
        <row r="1601">
          <cell r="A1601">
            <v>104402264</v>
          </cell>
          <cell r="B1601" t="str">
            <v>E124842112</v>
          </cell>
          <cell r="C1601" t="str">
            <v>應日</v>
          </cell>
          <cell r="D1601" t="str">
            <v>郭家瑋</v>
          </cell>
          <cell r="E1601">
            <v>850624</v>
          </cell>
          <cell r="F1601" t="str">
            <v>男</v>
          </cell>
          <cell r="G1601" t="str">
            <v>一般生</v>
          </cell>
        </row>
        <row r="1602">
          <cell r="A1602">
            <v>104402265</v>
          </cell>
          <cell r="B1602" t="str">
            <v>C221355158</v>
          </cell>
          <cell r="C1602" t="str">
            <v>應日</v>
          </cell>
          <cell r="D1602" t="str">
            <v>余和恬</v>
          </cell>
          <cell r="E1602">
            <v>860317</v>
          </cell>
          <cell r="F1602" t="str">
            <v>女</v>
          </cell>
          <cell r="G1602" t="str">
            <v>一般生</v>
          </cell>
        </row>
        <row r="1603">
          <cell r="A1603">
            <v>104402267</v>
          </cell>
          <cell r="B1603" t="str">
            <v>J222816021</v>
          </cell>
          <cell r="C1603" t="str">
            <v>應日</v>
          </cell>
          <cell r="D1603" t="str">
            <v>連芯妤</v>
          </cell>
          <cell r="E1603">
            <v>850123</v>
          </cell>
          <cell r="F1603" t="str">
            <v>女</v>
          </cell>
          <cell r="G1603" t="str">
            <v>一般生</v>
          </cell>
        </row>
        <row r="1604">
          <cell r="A1604">
            <v>104402268</v>
          </cell>
          <cell r="B1604" t="str">
            <v>F228398145</v>
          </cell>
          <cell r="C1604" t="str">
            <v>應日</v>
          </cell>
          <cell r="D1604" t="str">
            <v>胡庭綺</v>
          </cell>
          <cell r="E1604">
            <v>821016</v>
          </cell>
          <cell r="F1604" t="str">
            <v>女</v>
          </cell>
          <cell r="G1604" t="str">
            <v>一般生</v>
          </cell>
        </row>
        <row r="1605">
          <cell r="A1605">
            <v>104402275</v>
          </cell>
          <cell r="B1605" t="str">
            <v>F229528423</v>
          </cell>
          <cell r="C1605" t="str">
            <v>幼保</v>
          </cell>
          <cell r="D1605" t="str">
            <v>林孟璇</v>
          </cell>
          <cell r="E1605">
            <v>860402</v>
          </cell>
          <cell r="F1605" t="str">
            <v>女</v>
          </cell>
          <cell r="G1605" t="str">
            <v>一般生</v>
          </cell>
        </row>
        <row r="1606">
          <cell r="A1606">
            <v>104402285</v>
          </cell>
          <cell r="B1606" t="str">
            <v>K222715888</v>
          </cell>
          <cell r="C1606" t="str">
            <v>社工</v>
          </cell>
          <cell r="D1606" t="str">
            <v>陳禹彤</v>
          </cell>
          <cell r="E1606">
            <v>860318</v>
          </cell>
          <cell r="F1606" t="str">
            <v>女</v>
          </cell>
          <cell r="G1606" t="str">
            <v>一般生</v>
          </cell>
        </row>
        <row r="1607">
          <cell r="A1607">
            <v>104402288</v>
          </cell>
          <cell r="B1607" t="str">
            <v>K122914969</v>
          </cell>
          <cell r="C1607" t="str">
            <v>社工</v>
          </cell>
          <cell r="D1607" t="str">
            <v>鄧郁翰</v>
          </cell>
          <cell r="E1607">
            <v>860601</v>
          </cell>
          <cell r="F1607" t="str">
            <v>男</v>
          </cell>
          <cell r="G1607" t="str">
            <v>一般生</v>
          </cell>
        </row>
        <row r="1608">
          <cell r="A1608">
            <v>104402289</v>
          </cell>
          <cell r="B1608" t="str">
            <v>K222900761</v>
          </cell>
          <cell r="C1608" t="str">
            <v>社工</v>
          </cell>
          <cell r="D1608" t="str">
            <v>鄭芳宜</v>
          </cell>
          <cell r="E1608">
            <v>860712</v>
          </cell>
          <cell r="F1608" t="str">
            <v>女</v>
          </cell>
          <cell r="G1608" t="str">
            <v>一般生</v>
          </cell>
        </row>
        <row r="1609">
          <cell r="A1609">
            <v>104402290</v>
          </cell>
          <cell r="B1609" t="str">
            <v>G222061211</v>
          </cell>
          <cell r="C1609" t="str">
            <v>社工</v>
          </cell>
          <cell r="D1609" t="str">
            <v>林牧心</v>
          </cell>
          <cell r="E1609">
            <v>860430</v>
          </cell>
          <cell r="F1609" t="str">
            <v>女</v>
          </cell>
          <cell r="G1609" t="str">
            <v>一般生</v>
          </cell>
        </row>
        <row r="1610">
          <cell r="A1610">
            <v>104402298</v>
          </cell>
          <cell r="B1610" t="str">
            <v>K222858968</v>
          </cell>
          <cell r="C1610" t="str">
            <v>休管</v>
          </cell>
          <cell r="D1610" t="str">
            <v>賴宇萱</v>
          </cell>
          <cell r="E1610">
            <v>851127</v>
          </cell>
          <cell r="F1610" t="str">
            <v>女</v>
          </cell>
          <cell r="G1610" t="str">
            <v>一般生</v>
          </cell>
        </row>
        <row r="1611">
          <cell r="A1611">
            <v>104402299</v>
          </cell>
          <cell r="B1611" t="str">
            <v>K122563597</v>
          </cell>
          <cell r="C1611" t="str">
            <v>休管</v>
          </cell>
          <cell r="D1611" t="str">
            <v>陳柏堯</v>
          </cell>
          <cell r="E1611">
            <v>850213</v>
          </cell>
          <cell r="F1611" t="str">
            <v>男</v>
          </cell>
          <cell r="G1611" t="str">
            <v>一般生</v>
          </cell>
        </row>
        <row r="1612">
          <cell r="A1612">
            <v>104402300</v>
          </cell>
          <cell r="B1612" t="str">
            <v>L124390994</v>
          </cell>
          <cell r="C1612" t="str">
            <v>休管</v>
          </cell>
          <cell r="D1612" t="str">
            <v>黃健彰</v>
          </cell>
          <cell r="E1612">
            <v>790912</v>
          </cell>
          <cell r="F1612" t="str">
            <v>男</v>
          </cell>
          <cell r="G1612" t="str">
            <v>一般生</v>
          </cell>
        </row>
        <row r="1613">
          <cell r="A1613">
            <v>104402301</v>
          </cell>
          <cell r="B1613" t="str">
            <v>K122799015</v>
          </cell>
          <cell r="C1613" t="str">
            <v>休管</v>
          </cell>
          <cell r="D1613" t="str">
            <v>林育均</v>
          </cell>
          <cell r="E1613">
            <v>831022</v>
          </cell>
          <cell r="F1613" t="str">
            <v>男</v>
          </cell>
          <cell r="G1613" t="str">
            <v>一般生</v>
          </cell>
        </row>
        <row r="1614">
          <cell r="A1614">
            <v>104402309</v>
          </cell>
          <cell r="B1614" t="str">
            <v>R224410130</v>
          </cell>
          <cell r="C1614" t="str">
            <v>休管</v>
          </cell>
          <cell r="D1614" t="str">
            <v>蕭嫚孜</v>
          </cell>
          <cell r="E1614">
            <v>860118</v>
          </cell>
          <cell r="F1614" t="str">
            <v>女</v>
          </cell>
          <cell r="G1614" t="str">
            <v>一般生</v>
          </cell>
        </row>
        <row r="1615">
          <cell r="A1615">
            <v>104402318</v>
          </cell>
          <cell r="B1615" t="str">
            <v>L224382896</v>
          </cell>
          <cell r="C1615" t="str">
            <v>休運</v>
          </cell>
          <cell r="D1615" t="str">
            <v>廖瑩蓁</v>
          </cell>
          <cell r="E1615">
            <v>860120</v>
          </cell>
          <cell r="F1615" t="str">
            <v>女</v>
          </cell>
          <cell r="G1615" t="str">
            <v>一般生</v>
          </cell>
        </row>
        <row r="1616">
          <cell r="A1616">
            <v>104402320</v>
          </cell>
          <cell r="B1616" t="str">
            <v>H224857421</v>
          </cell>
          <cell r="C1616" t="str">
            <v>休運</v>
          </cell>
          <cell r="D1616" t="str">
            <v>郭宜婷</v>
          </cell>
          <cell r="E1616">
            <v>860529</v>
          </cell>
          <cell r="F1616" t="str">
            <v>女</v>
          </cell>
          <cell r="G1616" t="str">
            <v>一般生</v>
          </cell>
        </row>
        <row r="1617">
          <cell r="A1617">
            <v>104402321</v>
          </cell>
          <cell r="B1617" t="str">
            <v>E225182948</v>
          </cell>
          <cell r="C1617" t="str">
            <v>休運</v>
          </cell>
          <cell r="D1617" t="str">
            <v>張誼鈞</v>
          </cell>
          <cell r="E1617">
            <v>860515</v>
          </cell>
          <cell r="F1617" t="str">
            <v>女</v>
          </cell>
          <cell r="G1617" t="str">
            <v>一般生</v>
          </cell>
        </row>
        <row r="1618">
          <cell r="A1618">
            <v>104402322</v>
          </cell>
          <cell r="B1618" t="str">
            <v>L125014840</v>
          </cell>
          <cell r="C1618" t="str">
            <v>休運</v>
          </cell>
          <cell r="D1618" t="str">
            <v>吳秉軒</v>
          </cell>
          <cell r="E1618">
            <v>860430</v>
          </cell>
          <cell r="F1618" t="str">
            <v>男</v>
          </cell>
          <cell r="G1618" t="str">
            <v>一般生</v>
          </cell>
        </row>
        <row r="1619">
          <cell r="A1619">
            <v>104402324</v>
          </cell>
          <cell r="B1619" t="str">
            <v>L224383624</v>
          </cell>
          <cell r="C1619" t="str">
            <v>休運</v>
          </cell>
          <cell r="D1619" t="str">
            <v>高芷妍</v>
          </cell>
          <cell r="E1619">
            <v>860407</v>
          </cell>
          <cell r="F1619" t="str">
            <v>女</v>
          </cell>
          <cell r="G1619" t="str">
            <v>一般生</v>
          </cell>
        </row>
        <row r="1620">
          <cell r="A1620">
            <v>105402794</v>
          </cell>
          <cell r="B1620" t="str">
            <v>F129697216</v>
          </cell>
          <cell r="C1620" t="str">
            <v>休運</v>
          </cell>
          <cell r="D1620" t="str">
            <v>曾智揚</v>
          </cell>
          <cell r="E1620">
            <v>860429</v>
          </cell>
          <cell r="F1620" t="str">
            <v>男</v>
          </cell>
          <cell r="G1620" t="str">
            <v>一般生</v>
          </cell>
        </row>
        <row r="1621">
          <cell r="A1621">
            <v>104402332</v>
          </cell>
          <cell r="B1621" t="str">
            <v>L224382547</v>
          </cell>
          <cell r="C1621" t="str">
            <v>餐旅</v>
          </cell>
          <cell r="D1621" t="str">
            <v>黃若穎</v>
          </cell>
          <cell r="E1621">
            <v>851012</v>
          </cell>
          <cell r="F1621" t="str">
            <v>女</v>
          </cell>
          <cell r="G1621" t="str">
            <v>一般生</v>
          </cell>
        </row>
        <row r="1622">
          <cell r="A1622">
            <v>104402333</v>
          </cell>
          <cell r="B1622" t="str">
            <v>L125113384</v>
          </cell>
          <cell r="C1622" t="str">
            <v>餐旅</v>
          </cell>
          <cell r="D1622" t="str">
            <v>李隆承</v>
          </cell>
          <cell r="E1622">
            <v>850423</v>
          </cell>
          <cell r="F1622" t="str">
            <v>男</v>
          </cell>
          <cell r="G1622" t="str">
            <v>一般生</v>
          </cell>
        </row>
        <row r="1623">
          <cell r="A1623">
            <v>104402334</v>
          </cell>
          <cell r="B1623" t="str">
            <v>V221418683</v>
          </cell>
          <cell r="C1623" t="str">
            <v>餐旅</v>
          </cell>
          <cell r="D1623" t="str">
            <v>林怡秀</v>
          </cell>
          <cell r="E1623">
            <v>860529</v>
          </cell>
          <cell r="F1623" t="str">
            <v>女</v>
          </cell>
          <cell r="G1623" t="str">
            <v>一般生</v>
          </cell>
        </row>
        <row r="1624">
          <cell r="A1624">
            <v>104402337</v>
          </cell>
          <cell r="B1624" t="str">
            <v>A35651318</v>
          </cell>
          <cell r="C1624" t="str">
            <v>餐旅</v>
          </cell>
          <cell r="D1624" t="str">
            <v>杰輝李</v>
          </cell>
          <cell r="E1624">
            <v>871216</v>
          </cell>
          <cell r="F1624" t="str">
            <v>男</v>
          </cell>
          <cell r="G1624" t="str">
            <v>外籍生</v>
          </cell>
        </row>
        <row r="1625">
          <cell r="A1625">
            <v>104402338</v>
          </cell>
          <cell r="B1625" t="str">
            <v>K222766394</v>
          </cell>
          <cell r="C1625" t="str">
            <v>餐旅</v>
          </cell>
          <cell r="D1625" t="str">
            <v>吳雅慧</v>
          </cell>
          <cell r="E1625">
            <v>860726</v>
          </cell>
          <cell r="F1625" t="str">
            <v>女</v>
          </cell>
          <cell r="G1625" t="str">
            <v>一般生</v>
          </cell>
        </row>
        <row r="1626">
          <cell r="A1626">
            <v>104402339</v>
          </cell>
          <cell r="B1626" t="str">
            <v>K222667145</v>
          </cell>
          <cell r="C1626" t="str">
            <v>餐旅</v>
          </cell>
          <cell r="D1626" t="str">
            <v>吳雨珊</v>
          </cell>
          <cell r="E1626">
            <v>851101</v>
          </cell>
          <cell r="F1626" t="str">
            <v>女</v>
          </cell>
          <cell r="G1626" t="str">
            <v>一般生</v>
          </cell>
        </row>
        <row r="1627">
          <cell r="A1627">
            <v>104402354</v>
          </cell>
          <cell r="B1627" t="str">
            <v>J122876249</v>
          </cell>
          <cell r="C1627" t="str">
            <v>多遊</v>
          </cell>
          <cell r="D1627" t="str">
            <v>文正</v>
          </cell>
          <cell r="E1627">
            <v>860112</v>
          </cell>
          <cell r="F1627" t="str">
            <v>男</v>
          </cell>
          <cell r="G1627" t="str">
            <v>一般生</v>
          </cell>
        </row>
        <row r="1628">
          <cell r="A1628">
            <v>104402364</v>
          </cell>
          <cell r="B1628" t="str">
            <v>L224980749</v>
          </cell>
          <cell r="C1628" t="str">
            <v>時尚</v>
          </cell>
          <cell r="D1628" t="str">
            <v>張香雅</v>
          </cell>
          <cell r="E1628">
            <v>860130</v>
          </cell>
          <cell r="F1628" t="str">
            <v>女</v>
          </cell>
          <cell r="G1628" t="str">
            <v>一般生</v>
          </cell>
        </row>
        <row r="1629">
          <cell r="A1629">
            <v>104402365</v>
          </cell>
          <cell r="B1629" t="str">
            <v>L125045925</v>
          </cell>
          <cell r="C1629" t="str">
            <v>時尚</v>
          </cell>
          <cell r="D1629" t="str">
            <v>郭孟霖</v>
          </cell>
          <cell r="E1629">
            <v>851030</v>
          </cell>
          <cell r="F1629" t="str">
            <v>男</v>
          </cell>
          <cell r="G1629" t="str">
            <v>一般生</v>
          </cell>
        </row>
        <row r="1630">
          <cell r="A1630">
            <v>104402366</v>
          </cell>
          <cell r="B1630" t="str">
            <v>J222792133</v>
          </cell>
          <cell r="C1630" t="str">
            <v>時尚</v>
          </cell>
          <cell r="D1630" t="str">
            <v>賴家卉</v>
          </cell>
          <cell r="E1630">
            <v>860708</v>
          </cell>
          <cell r="F1630" t="str">
            <v>女</v>
          </cell>
          <cell r="G1630" t="str">
            <v>一般生</v>
          </cell>
        </row>
        <row r="1631">
          <cell r="A1631">
            <v>104402367</v>
          </cell>
          <cell r="B1631" t="str">
            <v>L225156229</v>
          </cell>
          <cell r="C1631" t="str">
            <v>時尚</v>
          </cell>
          <cell r="D1631" t="str">
            <v>吳臻蓉</v>
          </cell>
          <cell r="E1631">
            <v>860624</v>
          </cell>
          <cell r="F1631" t="str">
            <v>女</v>
          </cell>
          <cell r="G1631" t="str">
            <v>一般生</v>
          </cell>
        </row>
        <row r="1632">
          <cell r="A1632">
            <v>104402368</v>
          </cell>
          <cell r="B1632" t="str">
            <v>K122969535</v>
          </cell>
          <cell r="C1632" t="str">
            <v>時尚</v>
          </cell>
          <cell r="D1632" t="str">
            <v>呂易興</v>
          </cell>
          <cell r="E1632">
            <v>851228</v>
          </cell>
          <cell r="F1632" t="str">
            <v>男</v>
          </cell>
          <cell r="G1632" t="str">
            <v>一般生</v>
          </cell>
        </row>
        <row r="1633">
          <cell r="A1633">
            <v>104402381</v>
          </cell>
          <cell r="B1633" t="str">
            <v>O200410922</v>
          </cell>
          <cell r="C1633" t="str">
            <v>時尚</v>
          </cell>
          <cell r="D1633" t="str">
            <v>黃詩蓉</v>
          </cell>
          <cell r="E1633">
            <v>851112</v>
          </cell>
          <cell r="F1633" t="str">
            <v>女</v>
          </cell>
          <cell r="G1633" t="str">
            <v>一般生</v>
          </cell>
        </row>
        <row r="1634">
          <cell r="A1634">
            <v>104402382</v>
          </cell>
          <cell r="B1634" t="str">
            <v>N126038024</v>
          </cell>
          <cell r="C1634" t="str">
            <v>資管</v>
          </cell>
          <cell r="D1634" t="str">
            <v>謝孟臻</v>
          </cell>
          <cell r="E1634">
            <v>860411</v>
          </cell>
          <cell r="F1634" t="str">
            <v>男</v>
          </cell>
          <cell r="G1634" t="str">
            <v>一般生</v>
          </cell>
        </row>
        <row r="1635">
          <cell r="A1635">
            <v>104402419</v>
          </cell>
          <cell r="B1635" t="str">
            <v>J122742499</v>
          </cell>
          <cell r="C1635" t="str">
            <v>休運</v>
          </cell>
          <cell r="D1635" t="str">
            <v>李翊華</v>
          </cell>
          <cell r="E1635">
            <v>851026</v>
          </cell>
          <cell r="F1635" t="str">
            <v>男</v>
          </cell>
          <cell r="G1635" t="str">
            <v>一般生</v>
          </cell>
        </row>
        <row r="1636">
          <cell r="A1636">
            <v>104402423</v>
          </cell>
          <cell r="B1636" t="str">
            <v>F130015837</v>
          </cell>
          <cell r="C1636" t="str">
            <v>餐旅</v>
          </cell>
          <cell r="D1636" t="str">
            <v>賴遠宗</v>
          </cell>
          <cell r="E1636">
            <v>851207</v>
          </cell>
          <cell r="F1636" t="str">
            <v>男</v>
          </cell>
          <cell r="G1636" t="str">
            <v>一般生</v>
          </cell>
        </row>
        <row r="1637">
          <cell r="A1637">
            <v>104402424</v>
          </cell>
          <cell r="B1637" t="str">
            <v>J222655411</v>
          </cell>
          <cell r="C1637" t="str">
            <v>餐旅</v>
          </cell>
          <cell r="D1637" t="str">
            <v>陳貽靖</v>
          </cell>
          <cell r="E1637">
            <v>831212</v>
          </cell>
          <cell r="F1637" t="str">
            <v>女</v>
          </cell>
          <cell r="G1637" t="str">
            <v>一般生</v>
          </cell>
        </row>
        <row r="1638">
          <cell r="A1638">
            <v>104402425</v>
          </cell>
          <cell r="B1638" t="str">
            <v>H224882246</v>
          </cell>
          <cell r="C1638" t="str">
            <v>餐旅</v>
          </cell>
          <cell r="D1638" t="str">
            <v>劉純汝</v>
          </cell>
          <cell r="E1638">
            <v>860625</v>
          </cell>
          <cell r="F1638" t="str">
            <v>女</v>
          </cell>
          <cell r="G1638" t="str">
            <v>一般生</v>
          </cell>
        </row>
        <row r="1639">
          <cell r="A1639">
            <v>104402426</v>
          </cell>
          <cell r="B1639" t="str">
            <v>K122783295</v>
          </cell>
          <cell r="C1639" t="str">
            <v>餐旅</v>
          </cell>
          <cell r="D1639" t="str">
            <v>柯柏安</v>
          </cell>
          <cell r="E1639">
            <v>860628</v>
          </cell>
          <cell r="F1639" t="str">
            <v>男</v>
          </cell>
          <cell r="G1639" t="str">
            <v>一般生</v>
          </cell>
        </row>
        <row r="1640">
          <cell r="A1640">
            <v>104402435</v>
          </cell>
          <cell r="B1640" t="str">
            <v>K222617136</v>
          </cell>
          <cell r="C1640" t="str">
            <v>多遊</v>
          </cell>
          <cell r="D1640" t="str">
            <v>張暐婕</v>
          </cell>
          <cell r="E1640">
            <v>840215</v>
          </cell>
          <cell r="F1640" t="str">
            <v>女</v>
          </cell>
          <cell r="G1640" t="str">
            <v>一般生</v>
          </cell>
        </row>
        <row r="1641">
          <cell r="A1641">
            <v>104402436</v>
          </cell>
          <cell r="B1641" t="str">
            <v>K122383937</v>
          </cell>
          <cell r="C1641" t="str">
            <v>資管</v>
          </cell>
          <cell r="D1641" t="str">
            <v>陳家揚</v>
          </cell>
          <cell r="E1641">
            <v>860711</v>
          </cell>
          <cell r="F1641" t="str">
            <v>男</v>
          </cell>
          <cell r="G1641" t="str">
            <v>一般生</v>
          </cell>
        </row>
        <row r="1642">
          <cell r="A1642">
            <v>104402451</v>
          </cell>
          <cell r="B1642" t="str">
            <v>K123054793</v>
          </cell>
          <cell r="C1642" t="str">
            <v>行銷</v>
          </cell>
          <cell r="D1642" t="str">
            <v>邱寶昌</v>
          </cell>
          <cell r="E1642">
            <v>850824</v>
          </cell>
          <cell r="F1642" t="str">
            <v>男</v>
          </cell>
          <cell r="G1642" t="str">
            <v>一般生</v>
          </cell>
        </row>
        <row r="1643">
          <cell r="A1643">
            <v>104402452</v>
          </cell>
          <cell r="B1643" t="str">
            <v>K122381899</v>
          </cell>
          <cell r="C1643" t="str">
            <v>行銷</v>
          </cell>
          <cell r="D1643" t="str">
            <v>楊順鈜</v>
          </cell>
          <cell r="E1643">
            <v>841217</v>
          </cell>
          <cell r="F1643" t="str">
            <v>男</v>
          </cell>
          <cell r="G1643" t="str">
            <v>一般生</v>
          </cell>
        </row>
        <row r="1644">
          <cell r="A1644">
            <v>104402467</v>
          </cell>
          <cell r="B1644" t="str">
            <v>A127014296</v>
          </cell>
          <cell r="C1644" t="str">
            <v>應日</v>
          </cell>
          <cell r="D1644" t="str">
            <v>莊軒穎</v>
          </cell>
          <cell r="E1644">
            <v>820315</v>
          </cell>
          <cell r="F1644" t="str">
            <v>男</v>
          </cell>
          <cell r="G1644" t="str">
            <v>一般生</v>
          </cell>
        </row>
        <row r="1645">
          <cell r="A1645">
            <v>104402514</v>
          </cell>
          <cell r="B1645" t="str">
            <v>H224114485</v>
          </cell>
          <cell r="C1645" t="str">
            <v>休管</v>
          </cell>
          <cell r="D1645" t="str">
            <v>黃意雅</v>
          </cell>
          <cell r="E1645">
            <v>850916</v>
          </cell>
          <cell r="F1645" t="str">
            <v>女</v>
          </cell>
          <cell r="G1645" t="str">
            <v>一般生</v>
          </cell>
        </row>
        <row r="1646">
          <cell r="A1646">
            <v>104402515</v>
          </cell>
          <cell r="B1646" t="str">
            <v>K222852813</v>
          </cell>
          <cell r="C1646" t="str">
            <v>休管</v>
          </cell>
          <cell r="D1646" t="str">
            <v>夏子涵</v>
          </cell>
          <cell r="E1646">
            <v>850621</v>
          </cell>
          <cell r="F1646" t="str">
            <v>女</v>
          </cell>
          <cell r="G1646" t="str">
            <v>一般生</v>
          </cell>
        </row>
        <row r="1647">
          <cell r="A1647">
            <v>104402516</v>
          </cell>
          <cell r="B1647" t="str">
            <v>F229169059</v>
          </cell>
          <cell r="C1647" t="str">
            <v>休管</v>
          </cell>
          <cell r="D1647" t="str">
            <v>連子瑩</v>
          </cell>
          <cell r="E1647">
            <v>851216</v>
          </cell>
          <cell r="F1647" t="str">
            <v>女</v>
          </cell>
          <cell r="G1647" t="str">
            <v>一般生</v>
          </cell>
        </row>
        <row r="1648">
          <cell r="A1648">
            <v>104402544</v>
          </cell>
          <cell r="B1648" t="str">
            <v>M222618009</v>
          </cell>
          <cell r="C1648" t="str">
            <v>休運</v>
          </cell>
          <cell r="D1648" t="str">
            <v>幸念琛</v>
          </cell>
          <cell r="E1648">
            <v>860804</v>
          </cell>
          <cell r="F1648" t="str">
            <v>女</v>
          </cell>
          <cell r="G1648" t="str">
            <v>原住民</v>
          </cell>
        </row>
        <row r="1649">
          <cell r="A1649">
            <v>104402545</v>
          </cell>
          <cell r="B1649" t="str">
            <v>M222476592</v>
          </cell>
          <cell r="C1649" t="str">
            <v>休運</v>
          </cell>
          <cell r="D1649" t="str">
            <v>司祈惠</v>
          </cell>
          <cell r="E1649">
            <v>850422</v>
          </cell>
          <cell r="F1649" t="str">
            <v>女</v>
          </cell>
          <cell r="G1649" t="str">
            <v>一般生</v>
          </cell>
        </row>
        <row r="1650">
          <cell r="A1650">
            <v>104402547</v>
          </cell>
          <cell r="B1650" t="str">
            <v>M122396006</v>
          </cell>
          <cell r="C1650" t="str">
            <v>休運</v>
          </cell>
          <cell r="D1650" t="str">
            <v>王懷恩</v>
          </cell>
          <cell r="E1650">
            <v>820326</v>
          </cell>
          <cell r="F1650" t="str">
            <v>男</v>
          </cell>
          <cell r="G1650" t="str">
            <v>一般生</v>
          </cell>
        </row>
        <row r="1651">
          <cell r="A1651">
            <v>104402549</v>
          </cell>
          <cell r="B1651" t="str">
            <v>A127531167</v>
          </cell>
          <cell r="C1651" t="str">
            <v>休運</v>
          </cell>
          <cell r="D1651" t="str">
            <v>莊承圜</v>
          </cell>
          <cell r="E1651">
            <v>851214</v>
          </cell>
          <cell r="F1651" t="str">
            <v>男</v>
          </cell>
          <cell r="G1651" t="str">
            <v>一般生</v>
          </cell>
        </row>
        <row r="1652">
          <cell r="A1652">
            <v>104402550</v>
          </cell>
          <cell r="B1652" t="str">
            <v>H124180647</v>
          </cell>
          <cell r="C1652" t="str">
            <v>休運</v>
          </cell>
          <cell r="D1652" t="str">
            <v>呂福恩</v>
          </cell>
          <cell r="E1652">
            <v>831130</v>
          </cell>
          <cell r="F1652" t="str">
            <v>男</v>
          </cell>
          <cell r="G1652" t="str">
            <v>一般生</v>
          </cell>
        </row>
        <row r="1653">
          <cell r="A1653">
            <v>104402560</v>
          </cell>
          <cell r="B1653" t="str">
            <v>K122877130</v>
          </cell>
          <cell r="C1653" t="str">
            <v>餐旅</v>
          </cell>
          <cell r="D1653" t="str">
            <v>呂尚原</v>
          </cell>
          <cell r="E1653">
            <v>850721</v>
          </cell>
          <cell r="F1653" t="str">
            <v>男</v>
          </cell>
          <cell r="G1653" t="str">
            <v>一般生</v>
          </cell>
        </row>
        <row r="1654">
          <cell r="A1654">
            <v>104402561</v>
          </cell>
          <cell r="B1654" t="str">
            <v>J222861713</v>
          </cell>
          <cell r="C1654" t="str">
            <v>餐旅</v>
          </cell>
          <cell r="D1654" t="str">
            <v>李芳瑜</v>
          </cell>
          <cell r="E1654">
            <v>860827</v>
          </cell>
          <cell r="F1654" t="str">
            <v>女</v>
          </cell>
          <cell r="G1654" t="str">
            <v>一般生</v>
          </cell>
        </row>
        <row r="1655">
          <cell r="A1655">
            <v>104402562</v>
          </cell>
          <cell r="B1655" t="str">
            <v>A128431755</v>
          </cell>
          <cell r="C1655" t="str">
            <v>餐旅</v>
          </cell>
          <cell r="D1655" t="str">
            <v>李帛維</v>
          </cell>
          <cell r="E1655">
            <v>840818</v>
          </cell>
          <cell r="F1655" t="str">
            <v>男</v>
          </cell>
          <cell r="G1655" t="str">
            <v>一般生</v>
          </cell>
        </row>
        <row r="1656">
          <cell r="A1656">
            <v>104402566</v>
          </cell>
          <cell r="B1656" t="str">
            <v>H224698315</v>
          </cell>
          <cell r="C1656" t="str">
            <v>餐旅</v>
          </cell>
          <cell r="D1656" t="str">
            <v>丘雅筑</v>
          </cell>
          <cell r="E1656">
            <v>851030</v>
          </cell>
          <cell r="F1656" t="str">
            <v>女</v>
          </cell>
          <cell r="G1656" t="str">
            <v>一般生</v>
          </cell>
        </row>
        <row r="1657">
          <cell r="A1657">
            <v>104402567</v>
          </cell>
          <cell r="B1657" t="str">
            <v>Q124162047</v>
          </cell>
          <cell r="C1657" t="str">
            <v>餐旅</v>
          </cell>
          <cell r="D1657" t="str">
            <v>劉瑞吉</v>
          </cell>
          <cell r="E1657">
            <v>851010</v>
          </cell>
          <cell r="F1657" t="str">
            <v>男</v>
          </cell>
          <cell r="G1657" t="str">
            <v>一般生</v>
          </cell>
        </row>
        <row r="1658">
          <cell r="A1658">
            <v>104402591</v>
          </cell>
          <cell r="B1658" t="str">
            <v>A129749498</v>
          </cell>
          <cell r="C1658" t="str">
            <v>多遊</v>
          </cell>
          <cell r="D1658" t="str">
            <v>陳孝瑋</v>
          </cell>
          <cell r="E1658">
            <v>831008</v>
          </cell>
          <cell r="F1658" t="str">
            <v>男</v>
          </cell>
          <cell r="G1658" t="str">
            <v>一般生</v>
          </cell>
        </row>
        <row r="1659">
          <cell r="A1659">
            <v>105100001</v>
          </cell>
          <cell r="B1659" t="str">
            <v>M122648087</v>
          </cell>
          <cell r="C1659" t="str">
            <v>資碩</v>
          </cell>
          <cell r="D1659" t="str">
            <v>劉正傑</v>
          </cell>
          <cell r="E1659">
            <v>821209</v>
          </cell>
          <cell r="F1659" t="str">
            <v>男</v>
          </cell>
          <cell r="G1659" t="str">
            <v>一般生</v>
          </cell>
        </row>
        <row r="1660">
          <cell r="A1660">
            <v>105100002</v>
          </cell>
          <cell r="B1660" t="str">
            <v>K122668686</v>
          </cell>
          <cell r="C1660" t="str">
            <v>資碩</v>
          </cell>
          <cell r="D1660" t="str">
            <v>陳政凱</v>
          </cell>
          <cell r="E1660">
            <v>820815</v>
          </cell>
          <cell r="F1660" t="str">
            <v>男</v>
          </cell>
          <cell r="G1660" t="str">
            <v>一般生</v>
          </cell>
        </row>
        <row r="1661">
          <cell r="A1661">
            <v>105100003</v>
          </cell>
          <cell r="B1661" t="str">
            <v>K122736545</v>
          </cell>
          <cell r="C1661" t="str">
            <v>資碩</v>
          </cell>
          <cell r="D1661" t="str">
            <v>世丞</v>
          </cell>
          <cell r="E1661">
            <v>830614</v>
          </cell>
          <cell r="F1661" t="str">
            <v>男</v>
          </cell>
          <cell r="G1661" t="str">
            <v>一般生</v>
          </cell>
        </row>
        <row r="1662">
          <cell r="A1662">
            <v>105100004</v>
          </cell>
          <cell r="B1662" t="str">
            <v>K122315564</v>
          </cell>
          <cell r="C1662" t="str">
            <v>資碩</v>
          </cell>
          <cell r="D1662" t="str">
            <v>張羽承</v>
          </cell>
          <cell r="E1662">
            <v>820109</v>
          </cell>
          <cell r="F1662" t="str">
            <v>男</v>
          </cell>
          <cell r="G1662" t="str">
            <v>一般生</v>
          </cell>
        </row>
        <row r="1663">
          <cell r="A1663">
            <v>105100005</v>
          </cell>
          <cell r="B1663" t="str">
            <v>A129309127</v>
          </cell>
          <cell r="C1663" t="str">
            <v>資碩</v>
          </cell>
          <cell r="D1663" t="str">
            <v>陳往賢</v>
          </cell>
          <cell r="E1663">
            <v>821205</v>
          </cell>
          <cell r="F1663" t="str">
            <v>男</v>
          </cell>
          <cell r="G1663" t="str">
            <v>一般生</v>
          </cell>
        </row>
        <row r="1664">
          <cell r="A1664">
            <v>105100006</v>
          </cell>
          <cell r="B1664" t="str">
            <v>K122642155</v>
          </cell>
          <cell r="C1664" t="str">
            <v>資碩</v>
          </cell>
          <cell r="D1664" t="str">
            <v>張力升</v>
          </cell>
          <cell r="E1664">
            <v>830212</v>
          </cell>
          <cell r="F1664" t="str">
            <v>男</v>
          </cell>
          <cell r="G1664" t="str">
            <v>一般生</v>
          </cell>
        </row>
        <row r="1665">
          <cell r="A1665">
            <v>105100007</v>
          </cell>
          <cell r="B1665" t="str">
            <v>J122705549</v>
          </cell>
          <cell r="C1665" t="str">
            <v>資碩</v>
          </cell>
          <cell r="D1665" t="str">
            <v>童柏鈞</v>
          </cell>
          <cell r="E1665">
            <v>830610</v>
          </cell>
          <cell r="F1665" t="str">
            <v>男</v>
          </cell>
          <cell r="G1665" t="str">
            <v>一般生</v>
          </cell>
        </row>
        <row r="1666">
          <cell r="A1666">
            <v>105100008</v>
          </cell>
          <cell r="B1666" t="str">
            <v>L124343557</v>
          </cell>
          <cell r="C1666" t="str">
            <v>資碩</v>
          </cell>
          <cell r="D1666" t="str">
            <v>蔡任高</v>
          </cell>
          <cell r="E1666">
            <v>821224</v>
          </cell>
          <cell r="F1666" t="str">
            <v>男</v>
          </cell>
          <cell r="G1666" t="str">
            <v>一般生</v>
          </cell>
        </row>
        <row r="1667">
          <cell r="A1667">
            <v>105100009</v>
          </cell>
          <cell r="B1667" t="str">
            <v>J122703483</v>
          </cell>
          <cell r="C1667" t="str">
            <v>資碩</v>
          </cell>
          <cell r="D1667" t="str">
            <v>莊昌明</v>
          </cell>
          <cell r="E1667">
            <v>830224</v>
          </cell>
          <cell r="F1667" t="str">
            <v>男</v>
          </cell>
          <cell r="G1667" t="str">
            <v>一般生</v>
          </cell>
        </row>
        <row r="1668">
          <cell r="A1668">
            <v>105100013</v>
          </cell>
          <cell r="B1668" t="str">
            <v>F128834180</v>
          </cell>
          <cell r="C1668" t="str">
            <v>資碩</v>
          </cell>
          <cell r="D1668" t="str">
            <v>許曜勝</v>
          </cell>
          <cell r="E1668">
            <v>821016</v>
          </cell>
          <cell r="F1668" t="str">
            <v>男</v>
          </cell>
          <cell r="G1668" t="str">
            <v>一般生</v>
          </cell>
        </row>
        <row r="1669">
          <cell r="A1669">
            <v>105100014</v>
          </cell>
          <cell r="B1669" t="str">
            <v>J122702486</v>
          </cell>
          <cell r="C1669" t="str">
            <v>資碩</v>
          </cell>
          <cell r="D1669" t="str">
            <v>黃崇祖</v>
          </cell>
          <cell r="E1669">
            <v>830105</v>
          </cell>
          <cell r="F1669" t="str">
            <v>男</v>
          </cell>
          <cell r="G1669" t="str">
            <v>一般生</v>
          </cell>
        </row>
        <row r="1670">
          <cell r="A1670">
            <v>105100017</v>
          </cell>
          <cell r="B1670" t="str">
            <v>K122077621</v>
          </cell>
          <cell r="C1670" t="str">
            <v>資碩</v>
          </cell>
          <cell r="D1670" t="str">
            <v>杜文嘉</v>
          </cell>
          <cell r="E1670">
            <v>760704</v>
          </cell>
          <cell r="F1670" t="str">
            <v>男</v>
          </cell>
          <cell r="G1670" t="str">
            <v>一般生</v>
          </cell>
        </row>
        <row r="1671">
          <cell r="A1671">
            <v>105100018</v>
          </cell>
          <cell r="B1671" t="str">
            <v>K122627407</v>
          </cell>
          <cell r="C1671" t="str">
            <v>資碩</v>
          </cell>
          <cell r="D1671" t="str">
            <v>鄭順吉</v>
          </cell>
          <cell r="E1671">
            <v>821113</v>
          </cell>
          <cell r="F1671" t="str">
            <v>男</v>
          </cell>
          <cell r="G1671" t="str">
            <v>一般生</v>
          </cell>
        </row>
        <row r="1672">
          <cell r="A1672">
            <v>105100020</v>
          </cell>
          <cell r="B1672" t="str">
            <v>K121966405</v>
          </cell>
          <cell r="C1672" t="str">
            <v>資碩</v>
          </cell>
          <cell r="D1672" t="str">
            <v>廖維屏</v>
          </cell>
          <cell r="E1672">
            <v>710824</v>
          </cell>
          <cell r="F1672" t="str">
            <v>男</v>
          </cell>
          <cell r="G1672" t="str">
            <v>一般生</v>
          </cell>
        </row>
        <row r="1673">
          <cell r="A1673">
            <v>105100027</v>
          </cell>
          <cell r="B1673" t="str">
            <v>L222807827</v>
          </cell>
          <cell r="C1673" t="str">
            <v>資碩</v>
          </cell>
          <cell r="D1673" t="str">
            <v>林明君</v>
          </cell>
          <cell r="E1673">
            <v>690704</v>
          </cell>
          <cell r="F1673" t="str">
            <v>女</v>
          </cell>
          <cell r="G1673" t="str">
            <v>一般生</v>
          </cell>
        </row>
        <row r="1674">
          <cell r="A1674">
            <v>105100028</v>
          </cell>
          <cell r="B1674" t="str">
            <v>K122914816</v>
          </cell>
          <cell r="C1674" t="str">
            <v>資碩</v>
          </cell>
          <cell r="D1674" t="str">
            <v>林含宇</v>
          </cell>
          <cell r="E1674">
            <v>681210</v>
          </cell>
          <cell r="F1674" t="str">
            <v>男</v>
          </cell>
          <cell r="G1674" t="str">
            <v>一般生</v>
          </cell>
        </row>
        <row r="1675">
          <cell r="A1675">
            <v>105101001</v>
          </cell>
          <cell r="B1675" t="str">
            <v>K120668704</v>
          </cell>
          <cell r="C1675" t="str">
            <v>行碩</v>
          </cell>
          <cell r="D1675" t="str">
            <v>劉國志</v>
          </cell>
          <cell r="E1675">
            <v>540113</v>
          </cell>
          <cell r="F1675" t="str">
            <v>男</v>
          </cell>
          <cell r="G1675" t="str">
            <v>一般生</v>
          </cell>
        </row>
        <row r="1676">
          <cell r="A1676">
            <v>105101006</v>
          </cell>
          <cell r="B1676" t="str">
            <v>K122350590</v>
          </cell>
          <cell r="C1676" t="str">
            <v>行碩</v>
          </cell>
          <cell r="D1676" t="str">
            <v>吳昌駿</v>
          </cell>
          <cell r="E1676">
            <v>771124</v>
          </cell>
          <cell r="F1676" t="str">
            <v>男</v>
          </cell>
          <cell r="G1676" t="str">
            <v>一般生</v>
          </cell>
        </row>
        <row r="1677">
          <cell r="A1677">
            <v>105101007</v>
          </cell>
          <cell r="B1677" t="str">
            <v>K201480059</v>
          </cell>
          <cell r="C1677" t="str">
            <v>行碩</v>
          </cell>
          <cell r="D1677" t="str">
            <v>蔡麗卿</v>
          </cell>
          <cell r="E1677">
            <v>440703</v>
          </cell>
          <cell r="F1677" t="str">
            <v>女</v>
          </cell>
          <cell r="G1677" t="str">
            <v>一般生</v>
          </cell>
        </row>
        <row r="1678">
          <cell r="A1678">
            <v>105101013</v>
          </cell>
          <cell r="B1678" t="str">
            <v>M223002587</v>
          </cell>
          <cell r="C1678" t="str">
            <v>行碩</v>
          </cell>
          <cell r="D1678" t="str">
            <v>林紫瑄</v>
          </cell>
          <cell r="E1678">
            <v>821018</v>
          </cell>
          <cell r="F1678" t="str">
            <v>女</v>
          </cell>
          <cell r="G1678" t="str">
            <v>一般生</v>
          </cell>
        </row>
        <row r="1679">
          <cell r="A1679">
            <v>105101015</v>
          </cell>
          <cell r="B1679" t="str">
            <v>J122757990</v>
          </cell>
          <cell r="C1679" t="str">
            <v>行碩</v>
          </cell>
          <cell r="D1679" t="str">
            <v>施俊賢</v>
          </cell>
          <cell r="E1679">
            <v>821108</v>
          </cell>
          <cell r="F1679" t="str">
            <v>男</v>
          </cell>
          <cell r="G1679" t="str">
            <v>一般生</v>
          </cell>
        </row>
        <row r="1680">
          <cell r="A1680">
            <v>105101016</v>
          </cell>
          <cell r="B1680" t="str">
            <v>K221402828</v>
          </cell>
          <cell r="C1680" t="str">
            <v>行碩</v>
          </cell>
          <cell r="D1680" t="str">
            <v>謝鈞碩</v>
          </cell>
          <cell r="E1680">
            <v>670123</v>
          </cell>
          <cell r="F1680" t="str">
            <v>女</v>
          </cell>
          <cell r="G1680" t="str">
            <v>一般生</v>
          </cell>
        </row>
        <row r="1681">
          <cell r="A1681">
            <v>105101017</v>
          </cell>
          <cell r="B1681" t="str">
            <v>K120129819</v>
          </cell>
          <cell r="C1681" t="str">
            <v>行碩</v>
          </cell>
          <cell r="D1681" t="str">
            <v>楊雲青</v>
          </cell>
          <cell r="E1681">
            <v>600914</v>
          </cell>
          <cell r="F1681" t="str">
            <v>男</v>
          </cell>
          <cell r="G1681" t="str">
            <v>一般生</v>
          </cell>
        </row>
        <row r="1682">
          <cell r="A1682">
            <v>105101018</v>
          </cell>
          <cell r="B1682" t="str">
            <v>K220688075</v>
          </cell>
          <cell r="C1682" t="str">
            <v>行碩</v>
          </cell>
          <cell r="D1682" t="str">
            <v>徐瑞縈</v>
          </cell>
          <cell r="E1682">
            <v>610204</v>
          </cell>
          <cell r="F1682" t="str">
            <v>女</v>
          </cell>
          <cell r="G1682" t="str">
            <v>一般生</v>
          </cell>
        </row>
        <row r="1683">
          <cell r="A1683">
            <v>105102003</v>
          </cell>
          <cell r="B1683" t="str">
            <v>E223006105</v>
          </cell>
          <cell r="C1683" t="str">
            <v>休碩</v>
          </cell>
          <cell r="D1683" t="str">
            <v>李佳珍</v>
          </cell>
          <cell r="E1683">
            <v>680808</v>
          </cell>
          <cell r="F1683" t="str">
            <v>女</v>
          </cell>
          <cell r="G1683" t="str">
            <v>一般生</v>
          </cell>
        </row>
        <row r="1684">
          <cell r="A1684">
            <v>105102007</v>
          </cell>
          <cell r="B1684" t="str">
            <v>H124365435</v>
          </cell>
          <cell r="C1684" t="str">
            <v>休碩</v>
          </cell>
          <cell r="D1684" t="str">
            <v>楊皓偉</v>
          </cell>
          <cell r="E1684">
            <v>821106</v>
          </cell>
          <cell r="F1684" t="str">
            <v>男</v>
          </cell>
          <cell r="G1684" t="str">
            <v>一般生</v>
          </cell>
        </row>
        <row r="1685">
          <cell r="A1685">
            <v>105102009</v>
          </cell>
          <cell r="B1685" t="str">
            <v>K222106718</v>
          </cell>
          <cell r="C1685" t="str">
            <v>休碩</v>
          </cell>
          <cell r="D1685" t="str">
            <v>蔣巧琪</v>
          </cell>
          <cell r="E1685">
            <v>821029</v>
          </cell>
          <cell r="F1685" t="str">
            <v>女</v>
          </cell>
          <cell r="G1685" t="str">
            <v>一般生</v>
          </cell>
        </row>
        <row r="1686">
          <cell r="A1686">
            <v>105102012</v>
          </cell>
          <cell r="B1686" t="str">
            <v>H223704734</v>
          </cell>
          <cell r="C1686" t="str">
            <v>休碩</v>
          </cell>
          <cell r="D1686" t="str">
            <v>黃于真</v>
          </cell>
          <cell r="E1686">
            <v>800331</v>
          </cell>
          <cell r="F1686" t="str">
            <v>女</v>
          </cell>
          <cell r="G1686" t="str">
            <v>一般生</v>
          </cell>
        </row>
        <row r="1687">
          <cell r="A1687">
            <v>105102013</v>
          </cell>
          <cell r="B1687" t="str">
            <v>V121469606</v>
          </cell>
          <cell r="C1687" t="str">
            <v>休碩</v>
          </cell>
          <cell r="D1687" t="str">
            <v>林育宏</v>
          </cell>
          <cell r="E1687">
            <v>820915</v>
          </cell>
          <cell r="F1687" t="str">
            <v>男</v>
          </cell>
          <cell r="G1687" t="str">
            <v>一般生</v>
          </cell>
        </row>
        <row r="1688">
          <cell r="A1688">
            <v>105102014</v>
          </cell>
          <cell r="B1688" t="str">
            <v>M122710257</v>
          </cell>
          <cell r="C1688" t="str">
            <v>休碩</v>
          </cell>
          <cell r="D1688" t="str">
            <v>賴乙燿</v>
          </cell>
          <cell r="E1688">
            <v>830826</v>
          </cell>
          <cell r="F1688" t="str">
            <v>男</v>
          </cell>
          <cell r="G1688" t="str">
            <v>一般生</v>
          </cell>
        </row>
        <row r="1689">
          <cell r="A1689">
            <v>105102015</v>
          </cell>
          <cell r="B1689" t="str">
            <v>Q122586503</v>
          </cell>
          <cell r="C1689" t="str">
            <v>休碩</v>
          </cell>
          <cell r="D1689" t="str">
            <v>陳懋慶</v>
          </cell>
          <cell r="E1689">
            <v>661020</v>
          </cell>
          <cell r="F1689" t="str">
            <v>男</v>
          </cell>
          <cell r="G1689" t="str">
            <v>一般生</v>
          </cell>
        </row>
        <row r="1690">
          <cell r="A1690">
            <v>105102018</v>
          </cell>
          <cell r="B1690" t="str">
            <v>A124036601</v>
          </cell>
          <cell r="C1690" t="str">
            <v>休碩</v>
          </cell>
          <cell r="D1690" t="str">
            <v>張子揚</v>
          </cell>
          <cell r="E1690">
            <v>650322</v>
          </cell>
          <cell r="F1690" t="str">
            <v>男</v>
          </cell>
          <cell r="G1690" t="str">
            <v>一般生</v>
          </cell>
        </row>
        <row r="1691">
          <cell r="A1691">
            <v>105102020</v>
          </cell>
          <cell r="B1691" t="str">
            <v>E123933365</v>
          </cell>
          <cell r="C1691" t="str">
            <v>休碩</v>
          </cell>
          <cell r="D1691" t="str">
            <v>尤正興</v>
          </cell>
          <cell r="E1691">
            <v>790718</v>
          </cell>
          <cell r="F1691" t="str">
            <v>男</v>
          </cell>
          <cell r="G1691" t="str">
            <v>一般生</v>
          </cell>
        </row>
        <row r="1692">
          <cell r="A1692">
            <v>105102022</v>
          </cell>
          <cell r="B1692" t="str">
            <v>K222631430</v>
          </cell>
          <cell r="C1692" t="str">
            <v>休碩</v>
          </cell>
          <cell r="D1692" t="str">
            <v>洪詩瑜</v>
          </cell>
          <cell r="E1692">
            <v>800506</v>
          </cell>
          <cell r="F1692" t="str">
            <v>女</v>
          </cell>
          <cell r="G1692" t="str">
            <v>一般生</v>
          </cell>
        </row>
        <row r="1693">
          <cell r="A1693">
            <v>105102023</v>
          </cell>
          <cell r="B1693" t="str">
            <v>N224267985</v>
          </cell>
          <cell r="C1693" t="str">
            <v>休碩</v>
          </cell>
          <cell r="D1693" t="str">
            <v>劉宜芳</v>
          </cell>
          <cell r="E1693">
            <v>720802</v>
          </cell>
          <cell r="F1693" t="str">
            <v>女</v>
          </cell>
          <cell r="G1693" t="str">
            <v>一般生</v>
          </cell>
        </row>
        <row r="1694">
          <cell r="A1694">
            <v>105400001</v>
          </cell>
          <cell r="B1694" t="str">
            <v>H124474215</v>
          </cell>
          <cell r="C1694" t="str">
            <v>資管</v>
          </cell>
          <cell r="D1694" t="str">
            <v>林靖哲</v>
          </cell>
          <cell r="E1694">
            <v>870109</v>
          </cell>
          <cell r="F1694" t="str">
            <v>男</v>
          </cell>
          <cell r="G1694" t="str">
            <v>一般生</v>
          </cell>
        </row>
        <row r="1695">
          <cell r="A1695">
            <v>105400003</v>
          </cell>
          <cell r="B1695" t="str">
            <v>K122788834</v>
          </cell>
          <cell r="C1695" t="str">
            <v>資管</v>
          </cell>
          <cell r="D1695" t="str">
            <v>李慶育</v>
          </cell>
          <cell r="E1695">
            <v>870824</v>
          </cell>
          <cell r="F1695" t="str">
            <v>男</v>
          </cell>
          <cell r="G1695" t="str">
            <v>一般生</v>
          </cell>
        </row>
        <row r="1696">
          <cell r="A1696">
            <v>105400005</v>
          </cell>
          <cell r="B1696" t="str">
            <v>N224969582</v>
          </cell>
          <cell r="C1696" t="str">
            <v>資管</v>
          </cell>
          <cell r="D1696" t="str">
            <v>王淳如</v>
          </cell>
          <cell r="E1696">
            <v>870327</v>
          </cell>
          <cell r="F1696" t="str">
            <v>女</v>
          </cell>
          <cell r="G1696" t="str">
            <v>輕度身心障礙學生</v>
          </cell>
        </row>
        <row r="1697">
          <cell r="A1697">
            <v>105400006</v>
          </cell>
          <cell r="B1697" t="str">
            <v>L225116627</v>
          </cell>
          <cell r="C1697" t="str">
            <v>資管</v>
          </cell>
          <cell r="D1697" t="str">
            <v>王欣屏</v>
          </cell>
          <cell r="E1697">
            <v>870730</v>
          </cell>
          <cell r="F1697" t="str">
            <v>女</v>
          </cell>
          <cell r="G1697" t="str">
            <v>一般生</v>
          </cell>
        </row>
        <row r="1698">
          <cell r="A1698">
            <v>105400008</v>
          </cell>
          <cell r="B1698" t="str">
            <v>K222904376</v>
          </cell>
          <cell r="C1698" t="str">
            <v>資管</v>
          </cell>
          <cell r="D1698" t="str">
            <v>吳靜雯</v>
          </cell>
          <cell r="E1698">
            <v>861229</v>
          </cell>
          <cell r="F1698" t="str">
            <v>女</v>
          </cell>
          <cell r="G1698" t="str">
            <v>一般生</v>
          </cell>
        </row>
        <row r="1699">
          <cell r="A1699">
            <v>105400009</v>
          </cell>
          <cell r="B1699" t="str">
            <v>K122841685</v>
          </cell>
          <cell r="C1699" t="str">
            <v>資管</v>
          </cell>
          <cell r="D1699" t="str">
            <v>張凱翔</v>
          </cell>
          <cell r="E1699">
            <v>870528</v>
          </cell>
          <cell r="F1699" t="str">
            <v>男</v>
          </cell>
          <cell r="G1699" t="str">
            <v>一般生</v>
          </cell>
        </row>
        <row r="1700">
          <cell r="A1700">
            <v>105400010</v>
          </cell>
          <cell r="B1700" t="str">
            <v>K122934443</v>
          </cell>
          <cell r="C1700" t="str">
            <v>資管</v>
          </cell>
          <cell r="D1700" t="str">
            <v>鄭弘鈞</v>
          </cell>
          <cell r="E1700">
            <v>870116</v>
          </cell>
          <cell r="F1700" t="str">
            <v>男</v>
          </cell>
          <cell r="G1700" t="str">
            <v>一般生</v>
          </cell>
        </row>
        <row r="1701">
          <cell r="A1701">
            <v>105400011</v>
          </cell>
          <cell r="B1701" t="str">
            <v>S125255481</v>
          </cell>
          <cell r="C1701" t="str">
            <v>資管</v>
          </cell>
          <cell r="D1701" t="str">
            <v>王裕星</v>
          </cell>
          <cell r="E1701">
            <v>861108</v>
          </cell>
          <cell r="F1701" t="str">
            <v>男</v>
          </cell>
          <cell r="G1701" t="str">
            <v>一般生</v>
          </cell>
        </row>
        <row r="1702">
          <cell r="A1702">
            <v>105400012</v>
          </cell>
          <cell r="B1702" t="str">
            <v>A229154526</v>
          </cell>
          <cell r="C1702" t="str">
            <v>資管</v>
          </cell>
          <cell r="D1702" t="str">
            <v>鄭珽</v>
          </cell>
          <cell r="E1702">
            <v>870426</v>
          </cell>
          <cell r="F1702" t="str">
            <v>女</v>
          </cell>
          <cell r="G1702" t="str">
            <v>一般生</v>
          </cell>
        </row>
        <row r="1703">
          <cell r="A1703">
            <v>105400013</v>
          </cell>
          <cell r="B1703" t="str">
            <v>K122842486</v>
          </cell>
          <cell r="C1703" t="str">
            <v>資管</v>
          </cell>
          <cell r="D1703" t="str">
            <v>蔡孝謙</v>
          </cell>
          <cell r="E1703">
            <v>870827</v>
          </cell>
          <cell r="F1703" t="str">
            <v>男</v>
          </cell>
          <cell r="G1703" t="str">
            <v>一般生</v>
          </cell>
        </row>
        <row r="1704">
          <cell r="A1704">
            <v>105400015</v>
          </cell>
          <cell r="B1704" t="str">
            <v>H124471965</v>
          </cell>
          <cell r="C1704" t="str">
            <v>資管</v>
          </cell>
          <cell r="D1704" t="str">
            <v>黃仕雄</v>
          </cell>
          <cell r="E1704">
            <v>861024</v>
          </cell>
          <cell r="F1704" t="str">
            <v>男</v>
          </cell>
          <cell r="G1704" t="str">
            <v>一般生</v>
          </cell>
        </row>
        <row r="1705">
          <cell r="A1705">
            <v>105400016</v>
          </cell>
          <cell r="B1705" t="str">
            <v>L125108418</v>
          </cell>
          <cell r="C1705" t="str">
            <v>資管</v>
          </cell>
          <cell r="D1705" t="str">
            <v>許志豪</v>
          </cell>
          <cell r="E1705">
            <v>870123</v>
          </cell>
          <cell r="F1705" t="str">
            <v>男</v>
          </cell>
          <cell r="G1705" t="str">
            <v>一般生</v>
          </cell>
        </row>
        <row r="1706">
          <cell r="A1706">
            <v>105400018</v>
          </cell>
          <cell r="B1706" t="str">
            <v>O100505326</v>
          </cell>
          <cell r="C1706" t="str">
            <v>資管</v>
          </cell>
          <cell r="D1706" t="str">
            <v>楊逢昇</v>
          </cell>
          <cell r="E1706">
            <v>860909</v>
          </cell>
          <cell r="F1706" t="str">
            <v>男</v>
          </cell>
          <cell r="G1706" t="str">
            <v>一般生</v>
          </cell>
        </row>
        <row r="1707">
          <cell r="A1707">
            <v>105400019</v>
          </cell>
          <cell r="B1707" t="str">
            <v>G122252247</v>
          </cell>
          <cell r="C1707" t="str">
            <v>資管</v>
          </cell>
          <cell r="D1707" t="str">
            <v>謝承耘</v>
          </cell>
          <cell r="E1707">
            <v>870327</v>
          </cell>
          <cell r="F1707" t="str">
            <v>男</v>
          </cell>
          <cell r="G1707" t="str">
            <v>一般生</v>
          </cell>
        </row>
        <row r="1708">
          <cell r="A1708">
            <v>105400025</v>
          </cell>
          <cell r="B1708" t="str">
            <v>K122842128</v>
          </cell>
          <cell r="C1708" t="str">
            <v>資管</v>
          </cell>
          <cell r="D1708" t="str">
            <v>康奕傑</v>
          </cell>
          <cell r="E1708">
            <v>870607</v>
          </cell>
          <cell r="F1708" t="str">
            <v>男</v>
          </cell>
          <cell r="G1708" t="str">
            <v>一般生</v>
          </cell>
        </row>
        <row r="1709">
          <cell r="A1709">
            <v>105400026</v>
          </cell>
          <cell r="B1709" t="str">
            <v>K122776227</v>
          </cell>
          <cell r="C1709" t="str">
            <v>資管</v>
          </cell>
          <cell r="D1709" t="str">
            <v>吳政杉</v>
          </cell>
          <cell r="E1709">
            <v>861222</v>
          </cell>
          <cell r="F1709" t="str">
            <v>男</v>
          </cell>
          <cell r="G1709" t="str">
            <v>一般生</v>
          </cell>
        </row>
        <row r="1710">
          <cell r="A1710">
            <v>105400028</v>
          </cell>
          <cell r="B1710" t="str">
            <v>K122997824</v>
          </cell>
          <cell r="C1710" t="str">
            <v>資管</v>
          </cell>
          <cell r="D1710" t="str">
            <v>陳奕安</v>
          </cell>
          <cell r="E1710">
            <v>870518</v>
          </cell>
          <cell r="F1710" t="str">
            <v>男</v>
          </cell>
          <cell r="G1710" t="str">
            <v>一般生</v>
          </cell>
        </row>
        <row r="1711">
          <cell r="A1711">
            <v>105400029</v>
          </cell>
          <cell r="B1711" t="str">
            <v>K123077081</v>
          </cell>
          <cell r="C1711" t="str">
            <v>資管</v>
          </cell>
          <cell r="D1711" t="str">
            <v>李承哲</v>
          </cell>
          <cell r="E1711">
            <v>870417</v>
          </cell>
          <cell r="F1711" t="str">
            <v>男</v>
          </cell>
          <cell r="G1711" t="str">
            <v>一般生</v>
          </cell>
        </row>
        <row r="1712">
          <cell r="A1712">
            <v>105400031</v>
          </cell>
          <cell r="B1712" t="str">
            <v>A33662610</v>
          </cell>
          <cell r="C1712" t="str">
            <v>資管</v>
          </cell>
          <cell r="D1712" t="str">
            <v>余俊霖</v>
          </cell>
          <cell r="E1712">
            <v>861226</v>
          </cell>
          <cell r="F1712" t="str">
            <v>男</v>
          </cell>
          <cell r="G1712" t="str">
            <v>外籍生</v>
          </cell>
        </row>
        <row r="1713">
          <cell r="A1713">
            <v>105400032</v>
          </cell>
          <cell r="B1713" t="str">
            <v>KD30072956</v>
          </cell>
          <cell r="C1713" t="str">
            <v>資管</v>
          </cell>
          <cell r="D1713" t="str">
            <v>龍籍珊</v>
          </cell>
          <cell r="E1713">
            <v>861105</v>
          </cell>
          <cell r="F1713" t="str">
            <v>女</v>
          </cell>
          <cell r="G1713" t="str">
            <v>外籍生</v>
          </cell>
        </row>
        <row r="1714">
          <cell r="A1714">
            <v>105400033</v>
          </cell>
          <cell r="B1714" t="str">
            <v>K122625976</v>
          </cell>
          <cell r="C1714" t="str">
            <v>資管</v>
          </cell>
          <cell r="D1714" t="str">
            <v>鍾荀豪</v>
          </cell>
          <cell r="E1714">
            <v>840825</v>
          </cell>
          <cell r="F1714" t="str">
            <v>男</v>
          </cell>
          <cell r="G1714" t="str">
            <v>一般生</v>
          </cell>
        </row>
        <row r="1715">
          <cell r="A1715">
            <v>105400034</v>
          </cell>
          <cell r="B1715" t="str">
            <v>K122195599</v>
          </cell>
          <cell r="C1715" t="str">
            <v>資管</v>
          </cell>
          <cell r="D1715" t="str">
            <v>鄭奕君</v>
          </cell>
          <cell r="E1715">
            <v>801025</v>
          </cell>
          <cell r="F1715" t="str">
            <v>男</v>
          </cell>
          <cell r="G1715" t="str">
            <v>輕度身心障礙學生</v>
          </cell>
        </row>
        <row r="1716">
          <cell r="A1716">
            <v>105400036</v>
          </cell>
          <cell r="B1716" t="str">
            <v>K122935164</v>
          </cell>
          <cell r="C1716" t="str">
            <v>資管</v>
          </cell>
          <cell r="D1716" t="str">
            <v>鍾皓評</v>
          </cell>
          <cell r="E1716">
            <v>870424</v>
          </cell>
          <cell r="F1716" t="str">
            <v>男</v>
          </cell>
          <cell r="G1716" t="str">
            <v>一般生</v>
          </cell>
        </row>
        <row r="1717">
          <cell r="A1717">
            <v>105400037</v>
          </cell>
          <cell r="B1717" t="str">
            <v>N225916432</v>
          </cell>
          <cell r="C1717" t="str">
            <v>資管</v>
          </cell>
          <cell r="D1717" t="str">
            <v>張雅筑</v>
          </cell>
          <cell r="E1717">
            <v>861223</v>
          </cell>
          <cell r="F1717" t="str">
            <v>女</v>
          </cell>
          <cell r="G1717" t="str">
            <v>一般生</v>
          </cell>
        </row>
        <row r="1718">
          <cell r="A1718">
            <v>105400038</v>
          </cell>
          <cell r="B1718" t="str">
            <v>U121897127</v>
          </cell>
          <cell r="C1718" t="str">
            <v>資管</v>
          </cell>
          <cell r="D1718" t="str">
            <v>邱庭葦</v>
          </cell>
          <cell r="E1718">
            <v>871222</v>
          </cell>
          <cell r="F1718" t="str">
            <v>男</v>
          </cell>
          <cell r="G1718" t="str">
            <v>一般生</v>
          </cell>
        </row>
        <row r="1719">
          <cell r="A1719">
            <v>105400039</v>
          </cell>
          <cell r="B1719" t="str">
            <v>K222572392</v>
          </cell>
          <cell r="C1719" t="str">
            <v>資管</v>
          </cell>
          <cell r="D1719" t="str">
            <v>朱香萍</v>
          </cell>
          <cell r="E1719">
            <v>860425</v>
          </cell>
          <cell r="F1719" t="str">
            <v>女</v>
          </cell>
          <cell r="G1719" t="str">
            <v>一般生</v>
          </cell>
        </row>
        <row r="1720">
          <cell r="A1720">
            <v>105400041</v>
          </cell>
          <cell r="B1720" t="str">
            <v>K122382350</v>
          </cell>
          <cell r="C1720" t="str">
            <v>資管</v>
          </cell>
          <cell r="D1720" t="str">
            <v>解智翔</v>
          </cell>
          <cell r="E1720">
            <v>850426</v>
          </cell>
          <cell r="F1720" t="str">
            <v>男</v>
          </cell>
          <cell r="G1720" t="str">
            <v>一般生</v>
          </cell>
        </row>
        <row r="1721">
          <cell r="A1721">
            <v>105400042</v>
          </cell>
          <cell r="B1721" t="str">
            <v>K122821352</v>
          </cell>
          <cell r="C1721" t="str">
            <v>資管</v>
          </cell>
          <cell r="D1721" t="str">
            <v>陳信豪</v>
          </cell>
          <cell r="E1721">
            <v>870425</v>
          </cell>
          <cell r="F1721" t="str">
            <v>男</v>
          </cell>
          <cell r="G1721" t="str">
            <v>一般生</v>
          </cell>
        </row>
        <row r="1722">
          <cell r="A1722">
            <v>105400043</v>
          </cell>
          <cell r="B1722" t="str">
            <v>K222906290</v>
          </cell>
          <cell r="C1722" t="str">
            <v>資管</v>
          </cell>
          <cell r="D1722" t="str">
            <v>李琳</v>
          </cell>
          <cell r="E1722">
            <v>870807</v>
          </cell>
          <cell r="F1722" t="str">
            <v>女</v>
          </cell>
          <cell r="G1722" t="str">
            <v>一般生</v>
          </cell>
        </row>
        <row r="1723">
          <cell r="A1723">
            <v>105400044</v>
          </cell>
          <cell r="B1723" t="str">
            <v>K122775346</v>
          </cell>
          <cell r="C1723" t="str">
            <v>資管</v>
          </cell>
          <cell r="D1723" t="str">
            <v>彭道華</v>
          </cell>
          <cell r="E1723">
            <v>860922</v>
          </cell>
          <cell r="F1723" t="str">
            <v>男</v>
          </cell>
          <cell r="G1723" t="str">
            <v>一般生</v>
          </cell>
        </row>
        <row r="1724">
          <cell r="A1724">
            <v>105400045</v>
          </cell>
          <cell r="B1724" t="str">
            <v>K122788030</v>
          </cell>
          <cell r="C1724" t="str">
            <v>資管</v>
          </cell>
          <cell r="D1724" t="str">
            <v>宋柏慶</v>
          </cell>
          <cell r="E1724">
            <v>870523</v>
          </cell>
          <cell r="F1724" t="str">
            <v>男</v>
          </cell>
          <cell r="G1724" t="str">
            <v>一般生</v>
          </cell>
        </row>
        <row r="1725">
          <cell r="A1725">
            <v>105400046</v>
          </cell>
          <cell r="B1725" t="str">
            <v>K122970663</v>
          </cell>
          <cell r="C1725" t="str">
            <v>資管</v>
          </cell>
          <cell r="D1725" t="str">
            <v>葉瀚中</v>
          </cell>
          <cell r="E1725">
            <v>850706</v>
          </cell>
          <cell r="F1725" t="str">
            <v>男</v>
          </cell>
          <cell r="G1725" t="str">
            <v>一般生</v>
          </cell>
        </row>
        <row r="1726">
          <cell r="A1726">
            <v>105400047</v>
          </cell>
          <cell r="B1726" t="str">
            <v>K123018420</v>
          </cell>
          <cell r="C1726" t="str">
            <v>資管</v>
          </cell>
          <cell r="D1726" t="str">
            <v>康瑋君</v>
          </cell>
          <cell r="E1726">
            <v>860816</v>
          </cell>
          <cell r="F1726" t="str">
            <v>男</v>
          </cell>
          <cell r="G1726" t="str">
            <v>一般生</v>
          </cell>
        </row>
        <row r="1727">
          <cell r="A1727">
            <v>105400048</v>
          </cell>
          <cell r="B1727" t="str">
            <v>K123076468</v>
          </cell>
          <cell r="C1727" t="str">
            <v>資管</v>
          </cell>
          <cell r="D1727" t="str">
            <v>劉尚明</v>
          </cell>
          <cell r="E1727">
            <v>870228</v>
          </cell>
          <cell r="F1727" t="str">
            <v>男</v>
          </cell>
          <cell r="G1727" t="str">
            <v>一般生</v>
          </cell>
        </row>
        <row r="1728">
          <cell r="A1728">
            <v>105400049</v>
          </cell>
          <cell r="B1728" t="str">
            <v>K122672948</v>
          </cell>
          <cell r="C1728" t="str">
            <v>資管</v>
          </cell>
          <cell r="D1728" t="str">
            <v>葉育榤</v>
          </cell>
          <cell r="E1728">
            <v>851021</v>
          </cell>
          <cell r="F1728" t="str">
            <v>男</v>
          </cell>
          <cell r="G1728" t="str">
            <v>一般生</v>
          </cell>
        </row>
        <row r="1729">
          <cell r="A1729">
            <v>105400051</v>
          </cell>
          <cell r="B1729" t="str">
            <v>K122578552</v>
          </cell>
          <cell r="C1729" t="str">
            <v>資管</v>
          </cell>
          <cell r="D1729" t="str">
            <v>翁傳綱</v>
          </cell>
          <cell r="E1729">
            <v>861223</v>
          </cell>
          <cell r="F1729" t="str">
            <v>男</v>
          </cell>
          <cell r="G1729" t="str">
            <v>一般生</v>
          </cell>
        </row>
        <row r="1730">
          <cell r="A1730">
            <v>105400054</v>
          </cell>
          <cell r="B1730" t="str">
            <v>K123072022</v>
          </cell>
          <cell r="C1730" t="str">
            <v>資管</v>
          </cell>
          <cell r="D1730" t="str">
            <v>夏子傑</v>
          </cell>
          <cell r="E1730">
            <v>861128</v>
          </cell>
          <cell r="F1730" t="str">
            <v>男</v>
          </cell>
          <cell r="G1730" t="str">
            <v>一般生</v>
          </cell>
        </row>
        <row r="1731">
          <cell r="A1731">
            <v>105400055</v>
          </cell>
          <cell r="B1731" t="str">
            <v>T124523696</v>
          </cell>
          <cell r="C1731" t="str">
            <v>資管</v>
          </cell>
          <cell r="D1731" t="str">
            <v>陳怡林</v>
          </cell>
          <cell r="E1731">
            <v>870820</v>
          </cell>
          <cell r="F1731" t="str">
            <v>男</v>
          </cell>
          <cell r="G1731" t="str">
            <v>一般生</v>
          </cell>
        </row>
        <row r="1732">
          <cell r="A1732">
            <v>105400152</v>
          </cell>
          <cell r="B1732" t="str">
            <v>K122997557</v>
          </cell>
          <cell r="C1732" t="str">
            <v>行銷</v>
          </cell>
          <cell r="D1732" t="str">
            <v>余昇輯</v>
          </cell>
          <cell r="E1732">
            <v>870414</v>
          </cell>
          <cell r="F1732" t="str">
            <v>男</v>
          </cell>
          <cell r="G1732" t="str">
            <v>一般生</v>
          </cell>
        </row>
        <row r="1733">
          <cell r="A1733">
            <v>105400153</v>
          </cell>
          <cell r="B1733" t="str">
            <v>K122999042</v>
          </cell>
          <cell r="C1733" t="str">
            <v>行銷</v>
          </cell>
          <cell r="D1733" t="str">
            <v>李彧</v>
          </cell>
          <cell r="E1733">
            <v>870816</v>
          </cell>
          <cell r="F1733" t="str">
            <v>男</v>
          </cell>
          <cell r="G1733" t="str">
            <v>一般生</v>
          </cell>
        </row>
        <row r="1734">
          <cell r="A1734">
            <v>105400154</v>
          </cell>
          <cell r="B1734" t="str">
            <v>U121996714</v>
          </cell>
          <cell r="C1734" t="str">
            <v>行銷</v>
          </cell>
          <cell r="D1734" t="str">
            <v>李鎮宇</v>
          </cell>
          <cell r="E1734">
            <v>861208</v>
          </cell>
          <cell r="F1734" t="str">
            <v>男</v>
          </cell>
          <cell r="G1734" t="str">
            <v>一般生</v>
          </cell>
        </row>
        <row r="1735">
          <cell r="A1735">
            <v>105400155</v>
          </cell>
          <cell r="B1735" t="str">
            <v>K123023396</v>
          </cell>
          <cell r="C1735" t="str">
            <v>行銷</v>
          </cell>
          <cell r="D1735" t="str">
            <v>陳冠憲</v>
          </cell>
          <cell r="E1735">
            <v>870514</v>
          </cell>
          <cell r="F1735" t="str">
            <v>男</v>
          </cell>
          <cell r="G1735" t="str">
            <v>一般生</v>
          </cell>
        </row>
        <row r="1736">
          <cell r="A1736">
            <v>105400157</v>
          </cell>
          <cell r="B1736" t="str">
            <v>L124767995</v>
          </cell>
          <cell r="C1736" t="str">
            <v>行銷</v>
          </cell>
          <cell r="D1736" t="str">
            <v>黎鎮儀</v>
          </cell>
          <cell r="E1736">
            <v>861003</v>
          </cell>
          <cell r="F1736" t="str">
            <v>男</v>
          </cell>
          <cell r="G1736" t="str">
            <v>一般生</v>
          </cell>
        </row>
        <row r="1737">
          <cell r="A1737">
            <v>105400158</v>
          </cell>
          <cell r="B1737" t="str">
            <v>F228647983</v>
          </cell>
          <cell r="C1737" t="str">
            <v>行銷</v>
          </cell>
          <cell r="D1737" t="str">
            <v>黃惠珊</v>
          </cell>
          <cell r="E1737">
            <v>860916</v>
          </cell>
          <cell r="F1737" t="str">
            <v>女</v>
          </cell>
          <cell r="G1737" t="str">
            <v>一般生</v>
          </cell>
        </row>
        <row r="1738">
          <cell r="A1738">
            <v>105400159</v>
          </cell>
          <cell r="B1738" t="str">
            <v>A130520856</v>
          </cell>
          <cell r="C1738" t="str">
            <v>行銷</v>
          </cell>
          <cell r="D1738" t="str">
            <v>廖庭漢</v>
          </cell>
          <cell r="E1738">
            <v>870627</v>
          </cell>
          <cell r="F1738" t="str">
            <v>男</v>
          </cell>
          <cell r="G1738" t="str">
            <v>一般生</v>
          </cell>
        </row>
        <row r="1739">
          <cell r="A1739">
            <v>105400160</v>
          </cell>
          <cell r="B1739" t="str">
            <v>L124888631</v>
          </cell>
          <cell r="C1739" t="str">
            <v>行銷</v>
          </cell>
          <cell r="D1739" t="str">
            <v>陳韋達</v>
          </cell>
          <cell r="E1739">
            <v>870327</v>
          </cell>
          <cell r="F1739" t="str">
            <v>男</v>
          </cell>
          <cell r="G1739" t="str">
            <v>一般生</v>
          </cell>
        </row>
        <row r="1740">
          <cell r="A1740">
            <v>105400161</v>
          </cell>
          <cell r="B1740" t="str">
            <v>K222575437</v>
          </cell>
          <cell r="C1740" t="str">
            <v>行銷</v>
          </cell>
          <cell r="D1740" t="str">
            <v>謝念潔</v>
          </cell>
          <cell r="E1740">
            <v>861102</v>
          </cell>
          <cell r="F1740" t="str">
            <v>女</v>
          </cell>
          <cell r="G1740" t="str">
            <v>一般生</v>
          </cell>
        </row>
        <row r="1741">
          <cell r="A1741">
            <v>105400165</v>
          </cell>
          <cell r="B1741" t="str">
            <v>K122384827</v>
          </cell>
          <cell r="C1741" t="str">
            <v>行銷</v>
          </cell>
          <cell r="D1741" t="str">
            <v>盧威榤</v>
          </cell>
          <cell r="E1741">
            <v>870402</v>
          </cell>
          <cell r="F1741" t="str">
            <v>男</v>
          </cell>
          <cell r="G1741" t="str">
            <v>一般生</v>
          </cell>
        </row>
        <row r="1742">
          <cell r="A1742">
            <v>105400166</v>
          </cell>
          <cell r="B1742" t="str">
            <v>H125275761</v>
          </cell>
          <cell r="C1742" t="str">
            <v>行銷</v>
          </cell>
          <cell r="D1742" t="str">
            <v>侯胤丞</v>
          </cell>
          <cell r="E1742">
            <v>861222</v>
          </cell>
          <cell r="F1742" t="str">
            <v>男</v>
          </cell>
          <cell r="G1742" t="str">
            <v>一般生</v>
          </cell>
        </row>
        <row r="1743">
          <cell r="A1743">
            <v>105400167</v>
          </cell>
          <cell r="B1743" t="str">
            <v>K222924207</v>
          </cell>
          <cell r="C1743" t="str">
            <v>行銷</v>
          </cell>
          <cell r="D1743" t="str">
            <v>林雨潔</v>
          </cell>
          <cell r="E1743">
            <v>861215</v>
          </cell>
          <cell r="F1743" t="str">
            <v>女</v>
          </cell>
          <cell r="G1743" t="str">
            <v>一般生</v>
          </cell>
        </row>
        <row r="1744">
          <cell r="A1744">
            <v>105400168</v>
          </cell>
          <cell r="B1744" t="str">
            <v>K122840366</v>
          </cell>
          <cell r="C1744" t="str">
            <v>行銷</v>
          </cell>
          <cell r="D1744" t="str">
            <v>汪浩雲</v>
          </cell>
          <cell r="E1744">
            <v>870121</v>
          </cell>
          <cell r="F1744" t="str">
            <v>男</v>
          </cell>
          <cell r="G1744" t="str">
            <v>一般生</v>
          </cell>
        </row>
        <row r="1745">
          <cell r="A1745">
            <v>105400170</v>
          </cell>
          <cell r="B1745" t="str">
            <v>K122785280</v>
          </cell>
          <cell r="C1745" t="str">
            <v>行銷</v>
          </cell>
          <cell r="D1745" t="str">
            <v>甘青雲</v>
          </cell>
          <cell r="E1745">
            <v>860714</v>
          </cell>
          <cell r="F1745" t="str">
            <v>男</v>
          </cell>
          <cell r="G1745" t="str">
            <v>輕度身心障礙學生</v>
          </cell>
        </row>
        <row r="1746">
          <cell r="A1746">
            <v>105400171</v>
          </cell>
          <cell r="B1746" t="str">
            <v>K123019605</v>
          </cell>
          <cell r="C1746" t="str">
            <v>行銷</v>
          </cell>
          <cell r="D1746" t="str">
            <v>高楷能</v>
          </cell>
          <cell r="E1746">
            <v>861025</v>
          </cell>
          <cell r="F1746" t="str">
            <v>男</v>
          </cell>
          <cell r="G1746" t="str">
            <v>一般生</v>
          </cell>
        </row>
        <row r="1747">
          <cell r="A1747">
            <v>105400301</v>
          </cell>
          <cell r="B1747" t="str">
            <v>H124475285</v>
          </cell>
          <cell r="C1747" t="str">
            <v>應日</v>
          </cell>
          <cell r="D1747" t="str">
            <v>江文千</v>
          </cell>
          <cell r="E1747">
            <v>870321</v>
          </cell>
          <cell r="F1747" t="str">
            <v>男</v>
          </cell>
          <cell r="G1747" t="str">
            <v>一般生</v>
          </cell>
        </row>
        <row r="1748">
          <cell r="A1748">
            <v>105400302</v>
          </cell>
          <cell r="B1748" t="str">
            <v>O200417903</v>
          </cell>
          <cell r="C1748" t="str">
            <v>應日</v>
          </cell>
          <cell r="D1748" t="str">
            <v>張令瑜</v>
          </cell>
          <cell r="E1748">
            <v>870402</v>
          </cell>
          <cell r="F1748" t="str">
            <v>女</v>
          </cell>
          <cell r="G1748" t="str">
            <v>一般生</v>
          </cell>
        </row>
        <row r="1749">
          <cell r="A1749">
            <v>105400303</v>
          </cell>
          <cell r="B1749" t="str">
            <v>H125069950</v>
          </cell>
          <cell r="C1749" t="str">
            <v>應日</v>
          </cell>
          <cell r="D1749" t="str">
            <v>彭紹威</v>
          </cell>
          <cell r="E1749">
            <v>861026</v>
          </cell>
          <cell r="F1749" t="str">
            <v>男</v>
          </cell>
          <cell r="G1749" t="str">
            <v>一般生</v>
          </cell>
        </row>
        <row r="1750">
          <cell r="A1750">
            <v>105400304</v>
          </cell>
          <cell r="B1750" t="str">
            <v>H225039856</v>
          </cell>
          <cell r="C1750" t="str">
            <v>應日</v>
          </cell>
          <cell r="D1750" t="str">
            <v>陳慧宜</v>
          </cell>
          <cell r="E1750">
            <v>870730</v>
          </cell>
          <cell r="F1750" t="str">
            <v>女</v>
          </cell>
          <cell r="G1750" t="str">
            <v>一般生</v>
          </cell>
        </row>
        <row r="1751">
          <cell r="A1751">
            <v>105400305</v>
          </cell>
          <cell r="B1751" t="str">
            <v>K222962225</v>
          </cell>
          <cell r="C1751" t="str">
            <v>應日</v>
          </cell>
          <cell r="D1751" t="str">
            <v>楊苡彤</v>
          </cell>
          <cell r="E1751">
            <v>861129</v>
          </cell>
          <cell r="F1751" t="str">
            <v>女</v>
          </cell>
          <cell r="G1751" t="str">
            <v>一般生</v>
          </cell>
        </row>
        <row r="1752">
          <cell r="A1752">
            <v>105400307</v>
          </cell>
          <cell r="B1752" t="str">
            <v>W200412736</v>
          </cell>
          <cell r="C1752" t="str">
            <v>應日</v>
          </cell>
          <cell r="D1752" t="str">
            <v>黃郁文</v>
          </cell>
          <cell r="E1752">
            <v>861222</v>
          </cell>
          <cell r="F1752" t="str">
            <v>女</v>
          </cell>
          <cell r="G1752" t="str">
            <v>一般生</v>
          </cell>
        </row>
        <row r="1753">
          <cell r="A1753">
            <v>105400309</v>
          </cell>
          <cell r="B1753" t="str">
            <v>K222576550</v>
          </cell>
          <cell r="C1753" t="str">
            <v>應日</v>
          </cell>
          <cell r="D1753" t="str">
            <v>林惠翎</v>
          </cell>
          <cell r="E1753">
            <v>870109</v>
          </cell>
          <cell r="F1753" t="str">
            <v>女</v>
          </cell>
          <cell r="G1753" t="str">
            <v>一般生</v>
          </cell>
        </row>
        <row r="1754">
          <cell r="A1754">
            <v>105400311</v>
          </cell>
          <cell r="B1754" t="str">
            <v>K122672028</v>
          </cell>
          <cell r="C1754" t="str">
            <v>應日</v>
          </cell>
          <cell r="D1754" t="str">
            <v>葉尚衍</v>
          </cell>
          <cell r="E1754">
            <v>851113</v>
          </cell>
          <cell r="F1754" t="str">
            <v>男</v>
          </cell>
          <cell r="G1754" t="str">
            <v>一般生</v>
          </cell>
        </row>
        <row r="1755">
          <cell r="A1755">
            <v>105400312</v>
          </cell>
          <cell r="B1755" t="str">
            <v>F130104268</v>
          </cell>
          <cell r="C1755" t="str">
            <v>應日</v>
          </cell>
          <cell r="D1755" t="str">
            <v>龔耀東</v>
          </cell>
          <cell r="E1755">
            <v>861027</v>
          </cell>
          <cell r="F1755" t="str">
            <v>男</v>
          </cell>
          <cell r="G1755" t="str">
            <v>一般生</v>
          </cell>
        </row>
        <row r="1756">
          <cell r="A1756">
            <v>105400313</v>
          </cell>
          <cell r="B1756" t="str">
            <v>F229244557</v>
          </cell>
          <cell r="C1756" t="str">
            <v>應日</v>
          </cell>
          <cell r="D1756" t="str">
            <v>王怡喬</v>
          </cell>
          <cell r="E1756">
            <v>861116</v>
          </cell>
          <cell r="F1756" t="str">
            <v>女</v>
          </cell>
          <cell r="G1756" t="str">
            <v>一般生</v>
          </cell>
        </row>
        <row r="1757">
          <cell r="A1757">
            <v>105400314</v>
          </cell>
          <cell r="B1757" t="str">
            <v>K222577717</v>
          </cell>
          <cell r="C1757" t="str">
            <v>應日</v>
          </cell>
          <cell r="D1757" t="str">
            <v>林俐妘</v>
          </cell>
          <cell r="E1757">
            <v>870411</v>
          </cell>
          <cell r="F1757" t="str">
            <v>女</v>
          </cell>
          <cell r="G1757" t="str">
            <v>一般生</v>
          </cell>
        </row>
        <row r="1758">
          <cell r="A1758">
            <v>105400315</v>
          </cell>
          <cell r="B1758" t="str">
            <v>C221369429</v>
          </cell>
          <cell r="C1758" t="str">
            <v>應日</v>
          </cell>
          <cell r="D1758" t="str">
            <v>劉奕萍</v>
          </cell>
          <cell r="E1758">
            <v>861031</v>
          </cell>
          <cell r="F1758" t="str">
            <v>女</v>
          </cell>
          <cell r="G1758" t="str">
            <v>一般生</v>
          </cell>
        </row>
        <row r="1759">
          <cell r="A1759">
            <v>105400316</v>
          </cell>
          <cell r="B1759" t="str">
            <v>A230012468</v>
          </cell>
          <cell r="C1759" t="str">
            <v>應日</v>
          </cell>
          <cell r="D1759" t="str">
            <v>朱莉安</v>
          </cell>
          <cell r="E1759">
            <v>861019</v>
          </cell>
          <cell r="F1759" t="str">
            <v>女</v>
          </cell>
          <cell r="G1759" t="str">
            <v>輕度身心障礙學生</v>
          </cell>
        </row>
        <row r="1760">
          <cell r="A1760">
            <v>105400317</v>
          </cell>
          <cell r="B1760" t="str">
            <v>A229155032</v>
          </cell>
          <cell r="C1760" t="str">
            <v>應日</v>
          </cell>
          <cell r="D1760" t="str">
            <v>馬汝瑩</v>
          </cell>
          <cell r="E1760">
            <v>870601</v>
          </cell>
          <cell r="F1760" t="str">
            <v>女</v>
          </cell>
          <cell r="G1760" t="str">
            <v>一般生</v>
          </cell>
        </row>
        <row r="1761">
          <cell r="A1761">
            <v>105400318</v>
          </cell>
          <cell r="B1761" t="str">
            <v>F229297432</v>
          </cell>
          <cell r="C1761" t="str">
            <v>應日</v>
          </cell>
          <cell r="D1761" t="str">
            <v>蘇文伶</v>
          </cell>
          <cell r="E1761">
            <v>870521</v>
          </cell>
          <cell r="F1761" t="str">
            <v>女</v>
          </cell>
          <cell r="G1761" t="str">
            <v>一般生</v>
          </cell>
        </row>
        <row r="1762">
          <cell r="A1762">
            <v>105400319</v>
          </cell>
          <cell r="B1762" t="str">
            <v>F130628978</v>
          </cell>
          <cell r="C1762" t="str">
            <v>應日</v>
          </cell>
          <cell r="D1762" t="str">
            <v>薛益有</v>
          </cell>
          <cell r="E1762">
            <v>870815</v>
          </cell>
          <cell r="F1762" t="str">
            <v>男</v>
          </cell>
          <cell r="G1762" t="str">
            <v>一般生</v>
          </cell>
        </row>
        <row r="1763">
          <cell r="A1763">
            <v>105400320</v>
          </cell>
          <cell r="B1763" t="str">
            <v>C221397629</v>
          </cell>
          <cell r="C1763" t="str">
            <v>應日</v>
          </cell>
          <cell r="D1763" t="str">
            <v>江卉姍</v>
          </cell>
          <cell r="E1763">
            <v>861220</v>
          </cell>
          <cell r="F1763" t="str">
            <v>女</v>
          </cell>
          <cell r="G1763" t="str">
            <v>一般生</v>
          </cell>
        </row>
        <row r="1764">
          <cell r="A1764">
            <v>105400321</v>
          </cell>
          <cell r="B1764" t="str">
            <v>S225045772</v>
          </cell>
          <cell r="C1764" t="str">
            <v>應日</v>
          </cell>
          <cell r="D1764" t="str">
            <v>陳翾</v>
          </cell>
          <cell r="E1764">
            <v>870805</v>
          </cell>
          <cell r="F1764" t="str">
            <v>女</v>
          </cell>
          <cell r="G1764" t="str">
            <v>一般生</v>
          </cell>
        </row>
        <row r="1765">
          <cell r="A1765">
            <v>105400322</v>
          </cell>
          <cell r="B1765" t="str">
            <v>K222921377</v>
          </cell>
          <cell r="C1765" t="str">
            <v>應日</v>
          </cell>
          <cell r="D1765" t="str">
            <v>楊苡婕</v>
          </cell>
          <cell r="E1765">
            <v>860918</v>
          </cell>
          <cell r="F1765" t="str">
            <v>女</v>
          </cell>
          <cell r="G1765" t="str">
            <v>一般生</v>
          </cell>
        </row>
        <row r="1766">
          <cell r="A1766">
            <v>105400323</v>
          </cell>
          <cell r="B1766" t="str">
            <v>A127547147</v>
          </cell>
          <cell r="C1766" t="str">
            <v>應日</v>
          </cell>
          <cell r="D1766" t="str">
            <v>施奕宏</v>
          </cell>
          <cell r="E1766">
            <v>870515</v>
          </cell>
          <cell r="F1766" t="str">
            <v>男</v>
          </cell>
          <cell r="G1766" t="str">
            <v>一般生</v>
          </cell>
        </row>
        <row r="1767">
          <cell r="A1767">
            <v>105400326</v>
          </cell>
          <cell r="B1767" t="str">
            <v>F129785293</v>
          </cell>
          <cell r="C1767" t="str">
            <v>應日</v>
          </cell>
          <cell r="D1767" t="str">
            <v>宋敏端</v>
          </cell>
          <cell r="E1767">
            <v>860204</v>
          </cell>
          <cell r="F1767" t="str">
            <v>男</v>
          </cell>
          <cell r="G1767" t="str">
            <v>一般生</v>
          </cell>
        </row>
        <row r="1768">
          <cell r="A1768">
            <v>105400328</v>
          </cell>
          <cell r="B1768" t="str">
            <v>H125082480</v>
          </cell>
          <cell r="C1768" t="str">
            <v>應日</v>
          </cell>
          <cell r="D1768" t="str">
            <v>才子瑜</v>
          </cell>
          <cell r="E1768">
            <v>870408</v>
          </cell>
          <cell r="F1768" t="str">
            <v>男</v>
          </cell>
          <cell r="G1768" t="str">
            <v>一般生</v>
          </cell>
        </row>
        <row r="1769">
          <cell r="A1769">
            <v>105400329</v>
          </cell>
          <cell r="B1769" t="str">
            <v>F229429407</v>
          </cell>
          <cell r="C1769" t="str">
            <v>應日</v>
          </cell>
          <cell r="D1769" t="str">
            <v>謝佳晏</v>
          </cell>
          <cell r="E1769">
            <v>861218</v>
          </cell>
          <cell r="F1769" t="str">
            <v>女</v>
          </cell>
          <cell r="G1769" t="str">
            <v>一般生</v>
          </cell>
        </row>
        <row r="1770">
          <cell r="A1770">
            <v>105400330</v>
          </cell>
          <cell r="B1770" t="str">
            <v>F229680400</v>
          </cell>
          <cell r="C1770" t="str">
            <v>應日</v>
          </cell>
          <cell r="D1770" t="str">
            <v>簡佑錚</v>
          </cell>
          <cell r="E1770">
            <v>870129</v>
          </cell>
          <cell r="F1770" t="str">
            <v>女</v>
          </cell>
          <cell r="G1770" t="str">
            <v>一般生</v>
          </cell>
        </row>
        <row r="1771">
          <cell r="A1771">
            <v>105400337</v>
          </cell>
          <cell r="B1771" t="str">
            <v>H125305335</v>
          </cell>
          <cell r="C1771" t="str">
            <v>應日</v>
          </cell>
          <cell r="D1771" t="str">
            <v>粟與棣</v>
          </cell>
          <cell r="E1771">
            <v>870705</v>
          </cell>
          <cell r="F1771" t="str">
            <v>男</v>
          </cell>
          <cell r="G1771" t="str">
            <v>一般生</v>
          </cell>
        </row>
        <row r="1772">
          <cell r="A1772">
            <v>105400339</v>
          </cell>
          <cell r="B1772" t="str">
            <v>K222863076</v>
          </cell>
          <cell r="C1772" t="str">
            <v>應日</v>
          </cell>
          <cell r="D1772" t="str">
            <v>徐采玉</v>
          </cell>
          <cell r="E1772">
            <v>870608</v>
          </cell>
          <cell r="F1772" t="str">
            <v>女</v>
          </cell>
          <cell r="G1772" t="str">
            <v>一般生</v>
          </cell>
        </row>
        <row r="1773">
          <cell r="A1773">
            <v>105400344</v>
          </cell>
          <cell r="B1773" t="str">
            <v>K222962707</v>
          </cell>
          <cell r="C1773" t="str">
            <v>應日</v>
          </cell>
          <cell r="D1773" t="str">
            <v>劉曄嬪</v>
          </cell>
          <cell r="E1773">
            <v>870325</v>
          </cell>
          <cell r="F1773" t="str">
            <v>女</v>
          </cell>
          <cell r="G1773" t="str">
            <v>一般生</v>
          </cell>
        </row>
        <row r="1774">
          <cell r="A1774">
            <v>105400347</v>
          </cell>
          <cell r="B1774" t="str">
            <v>F129025363</v>
          </cell>
          <cell r="C1774" t="str">
            <v>應日</v>
          </cell>
          <cell r="D1774" t="str">
            <v>石政豐</v>
          </cell>
          <cell r="E1774">
            <v>821206</v>
          </cell>
          <cell r="F1774" t="str">
            <v>男</v>
          </cell>
          <cell r="G1774" t="str">
            <v>一般生</v>
          </cell>
        </row>
        <row r="1775">
          <cell r="A1775">
            <v>105400349</v>
          </cell>
          <cell r="B1775" t="str">
            <v>K122549391</v>
          </cell>
          <cell r="C1775" t="str">
            <v>應日</v>
          </cell>
          <cell r="D1775" t="str">
            <v>林仕文</v>
          </cell>
          <cell r="E1775">
            <v>860901</v>
          </cell>
          <cell r="F1775" t="str">
            <v>男</v>
          </cell>
          <cell r="G1775" t="str">
            <v>一般生</v>
          </cell>
        </row>
        <row r="1776">
          <cell r="A1776">
            <v>105400350</v>
          </cell>
          <cell r="B1776" t="str">
            <v>K122998223</v>
          </cell>
          <cell r="C1776" t="str">
            <v>應日</v>
          </cell>
          <cell r="D1776" t="str">
            <v>湯孟誠</v>
          </cell>
          <cell r="E1776">
            <v>870608</v>
          </cell>
          <cell r="F1776" t="str">
            <v>男</v>
          </cell>
          <cell r="G1776" t="str">
            <v>一般生</v>
          </cell>
        </row>
        <row r="1777">
          <cell r="A1777">
            <v>105400351</v>
          </cell>
          <cell r="B1777" t="str">
            <v>K123022362</v>
          </cell>
          <cell r="C1777" t="str">
            <v>應日</v>
          </cell>
          <cell r="D1777" t="str">
            <v>謝易展</v>
          </cell>
          <cell r="E1777">
            <v>870509</v>
          </cell>
          <cell r="F1777" t="str">
            <v>男</v>
          </cell>
          <cell r="G1777" t="str">
            <v>一般生</v>
          </cell>
        </row>
        <row r="1778">
          <cell r="A1778">
            <v>105400451</v>
          </cell>
          <cell r="B1778" t="str">
            <v>C121586071</v>
          </cell>
          <cell r="C1778" t="str">
            <v>應日</v>
          </cell>
          <cell r="D1778" t="str">
            <v>徐銘鴻</v>
          </cell>
          <cell r="E1778">
            <v>870429</v>
          </cell>
          <cell r="F1778" t="str">
            <v>男</v>
          </cell>
          <cell r="G1778" t="str">
            <v>輕度身心障礙學生</v>
          </cell>
        </row>
        <row r="1779">
          <cell r="A1779">
            <v>105400455</v>
          </cell>
          <cell r="B1779" t="str">
            <v>A127070785</v>
          </cell>
          <cell r="C1779" t="str">
            <v>應日</v>
          </cell>
          <cell r="D1779" t="str">
            <v>徐彥南</v>
          </cell>
          <cell r="E1779">
            <v>870715</v>
          </cell>
          <cell r="F1779" t="str">
            <v>男</v>
          </cell>
          <cell r="G1779" t="str">
            <v>一般生</v>
          </cell>
        </row>
        <row r="1780">
          <cell r="A1780">
            <v>105400456</v>
          </cell>
          <cell r="B1780" t="str">
            <v>K222861376</v>
          </cell>
          <cell r="C1780" t="str">
            <v>應日</v>
          </cell>
          <cell r="D1780" t="str">
            <v>陳玟潔</v>
          </cell>
          <cell r="E1780">
            <v>861019</v>
          </cell>
          <cell r="F1780" t="str">
            <v>女</v>
          </cell>
          <cell r="G1780" t="str">
            <v>一般生</v>
          </cell>
        </row>
        <row r="1781">
          <cell r="A1781">
            <v>105400457</v>
          </cell>
          <cell r="B1781" t="str">
            <v>K222769260</v>
          </cell>
          <cell r="C1781" t="str">
            <v>應日</v>
          </cell>
          <cell r="D1781" t="str">
            <v>陳宜婷</v>
          </cell>
          <cell r="E1781">
            <v>870302</v>
          </cell>
          <cell r="F1781" t="str">
            <v>女</v>
          </cell>
          <cell r="G1781" t="str">
            <v>一般生</v>
          </cell>
        </row>
        <row r="1782">
          <cell r="A1782">
            <v>105400460</v>
          </cell>
          <cell r="B1782" t="str">
            <v>G222004752</v>
          </cell>
          <cell r="C1782" t="str">
            <v>應日</v>
          </cell>
          <cell r="D1782" t="str">
            <v>李柔</v>
          </cell>
          <cell r="E1782">
            <v>870716</v>
          </cell>
          <cell r="F1782" t="str">
            <v>女</v>
          </cell>
          <cell r="G1782" t="str">
            <v>一般生</v>
          </cell>
        </row>
        <row r="1783">
          <cell r="A1783">
            <v>105400461</v>
          </cell>
          <cell r="B1783" t="str">
            <v>T124519487</v>
          </cell>
          <cell r="C1783" t="str">
            <v>應日</v>
          </cell>
          <cell r="D1783" t="str">
            <v>陳弘儒</v>
          </cell>
          <cell r="E1783">
            <v>860223</v>
          </cell>
          <cell r="F1783" t="str">
            <v>男</v>
          </cell>
          <cell r="G1783" t="str">
            <v>一般生</v>
          </cell>
        </row>
        <row r="1784">
          <cell r="A1784">
            <v>105400462</v>
          </cell>
          <cell r="B1784" t="str">
            <v>A229141118</v>
          </cell>
          <cell r="C1784" t="str">
            <v>應日</v>
          </cell>
          <cell r="D1784" t="str">
            <v>梁平</v>
          </cell>
          <cell r="E1784">
            <v>861017</v>
          </cell>
          <cell r="F1784" t="str">
            <v>女</v>
          </cell>
          <cell r="G1784" t="str">
            <v>一般生</v>
          </cell>
        </row>
        <row r="1785">
          <cell r="A1785">
            <v>105400463</v>
          </cell>
          <cell r="B1785" t="str">
            <v>C221357714</v>
          </cell>
          <cell r="C1785" t="str">
            <v>應日</v>
          </cell>
          <cell r="D1785" t="str">
            <v>王睿瑄</v>
          </cell>
          <cell r="E1785">
            <v>861010</v>
          </cell>
          <cell r="F1785" t="str">
            <v>女</v>
          </cell>
          <cell r="G1785" t="str">
            <v>一般生</v>
          </cell>
        </row>
        <row r="1786">
          <cell r="A1786">
            <v>105400464</v>
          </cell>
          <cell r="B1786" t="str">
            <v>B123261781</v>
          </cell>
          <cell r="C1786" t="str">
            <v>應日</v>
          </cell>
          <cell r="D1786" t="str">
            <v>李柏勳</v>
          </cell>
          <cell r="E1786">
            <v>861007</v>
          </cell>
          <cell r="F1786" t="str">
            <v>男</v>
          </cell>
          <cell r="G1786" t="str">
            <v>一般生</v>
          </cell>
        </row>
        <row r="1787">
          <cell r="A1787">
            <v>105400465</v>
          </cell>
          <cell r="B1787" t="str">
            <v>O200414831</v>
          </cell>
          <cell r="C1787" t="str">
            <v>應日</v>
          </cell>
          <cell r="D1787" t="str">
            <v>江境庭</v>
          </cell>
          <cell r="E1787">
            <v>860907</v>
          </cell>
          <cell r="F1787" t="str">
            <v>女</v>
          </cell>
          <cell r="G1787" t="str">
            <v>一般生</v>
          </cell>
        </row>
        <row r="1788">
          <cell r="A1788">
            <v>105400466</v>
          </cell>
          <cell r="B1788" t="str">
            <v>F229442080</v>
          </cell>
          <cell r="C1788" t="str">
            <v>應日</v>
          </cell>
          <cell r="D1788" t="str">
            <v>劉韋伶</v>
          </cell>
          <cell r="E1788">
            <v>870712</v>
          </cell>
          <cell r="F1788" t="str">
            <v>女</v>
          </cell>
          <cell r="G1788" t="str">
            <v>一般生</v>
          </cell>
        </row>
        <row r="1789">
          <cell r="A1789">
            <v>105400468</v>
          </cell>
          <cell r="B1789" t="str">
            <v>A128491948</v>
          </cell>
          <cell r="C1789" t="str">
            <v>應日</v>
          </cell>
          <cell r="D1789" t="str">
            <v>陳柏名</v>
          </cell>
          <cell r="E1789">
            <v>870617</v>
          </cell>
          <cell r="F1789" t="str">
            <v>男</v>
          </cell>
          <cell r="G1789" t="str">
            <v>一般生</v>
          </cell>
        </row>
        <row r="1790">
          <cell r="A1790">
            <v>105400469</v>
          </cell>
          <cell r="B1790" t="str">
            <v>H125007754</v>
          </cell>
          <cell r="C1790" t="str">
            <v>應日</v>
          </cell>
          <cell r="D1790" t="str">
            <v>鄧以理</v>
          </cell>
          <cell r="E1790">
            <v>870117</v>
          </cell>
          <cell r="F1790" t="str">
            <v>男</v>
          </cell>
          <cell r="G1790" t="str">
            <v>一般生</v>
          </cell>
        </row>
        <row r="1791">
          <cell r="A1791">
            <v>105400474</v>
          </cell>
          <cell r="B1791" t="str">
            <v>J122844032</v>
          </cell>
          <cell r="C1791" t="str">
            <v>應日</v>
          </cell>
          <cell r="D1791" t="str">
            <v>曾啟哲</v>
          </cell>
          <cell r="E1791">
            <v>870125</v>
          </cell>
          <cell r="F1791" t="str">
            <v>男</v>
          </cell>
          <cell r="G1791" t="str">
            <v>一般生</v>
          </cell>
        </row>
        <row r="1792">
          <cell r="A1792">
            <v>105400478</v>
          </cell>
          <cell r="B1792" t="str">
            <v>A230022553</v>
          </cell>
          <cell r="C1792" t="str">
            <v>應日</v>
          </cell>
          <cell r="D1792" t="str">
            <v>周玟欣</v>
          </cell>
          <cell r="E1792">
            <v>870626</v>
          </cell>
          <cell r="F1792" t="str">
            <v>女</v>
          </cell>
          <cell r="G1792" t="str">
            <v>一般生</v>
          </cell>
        </row>
        <row r="1793">
          <cell r="A1793">
            <v>105400479</v>
          </cell>
          <cell r="B1793" t="str">
            <v>H225094482</v>
          </cell>
          <cell r="C1793" t="str">
            <v>應日</v>
          </cell>
          <cell r="D1793" t="str">
            <v>吳茜茹</v>
          </cell>
          <cell r="E1793">
            <v>870713</v>
          </cell>
          <cell r="F1793" t="str">
            <v>女</v>
          </cell>
          <cell r="G1793" t="str">
            <v>一般生</v>
          </cell>
        </row>
        <row r="1794">
          <cell r="A1794">
            <v>105400480</v>
          </cell>
          <cell r="B1794" t="str">
            <v>H225160212</v>
          </cell>
          <cell r="C1794" t="str">
            <v>應日</v>
          </cell>
          <cell r="D1794" t="str">
            <v>張芷琪</v>
          </cell>
          <cell r="E1794">
            <v>870420</v>
          </cell>
          <cell r="F1794" t="str">
            <v>女</v>
          </cell>
          <cell r="G1794" t="str">
            <v>一般生</v>
          </cell>
        </row>
        <row r="1795">
          <cell r="A1795">
            <v>105400481</v>
          </cell>
          <cell r="B1795" t="str">
            <v>H224946370</v>
          </cell>
          <cell r="C1795" t="str">
            <v>應日</v>
          </cell>
          <cell r="D1795" t="str">
            <v>劉高妤</v>
          </cell>
          <cell r="E1795">
            <v>870107</v>
          </cell>
          <cell r="F1795" t="str">
            <v>女</v>
          </cell>
          <cell r="G1795" t="str">
            <v>一般生</v>
          </cell>
        </row>
        <row r="1796">
          <cell r="A1796">
            <v>105400482</v>
          </cell>
          <cell r="B1796" t="str">
            <v>K222957877</v>
          </cell>
          <cell r="C1796" t="str">
            <v>應日</v>
          </cell>
          <cell r="D1796" t="str">
            <v>林宥昕</v>
          </cell>
          <cell r="E1796">
            <v>860905</v>
          </cell>
          <cell r="F1796" t="str">
            <v>女</v>
          </cell>
          <cell r="G1796" t="str">
            <v>一般生</v>
          </cell>
        </row>
        <row r="1797">
          <cell r="A1797">
            <v>105400483</v>
          </cell>
          <cell r="B1797" t="str">
            <v>L225168489</v>
          </cell>
          <cell r="C1797" t="str">
            <v>應日</v>
          </cell>
          <cell r="D1797" t="str">
            <v>蔡佳慈</v>
          </cell>
          <cell r="E1797">
            <v>870824</v>
          </cell>
          <cell r="F1797" t="str">
            <v>女</v>
          </cell>
          <cell r="G1797" t="str">
            <v>一般生</v>
          </cell>
        </row>
        <row r="1798">
          <cell r="A1798">
            <v>105400484</v>
          </cell>
          <cell r="B1798" t="str">
            <v>A226904471</v>
          </cell>
          <cell r="C1798" t="str">
            <v>應日</v>
          </cell>
          <cell r="D1798" t="str">
            <v>林愉惠</v>
          </cell>
          <cell r="E1798">
            <v>870131</v>
          </cell>
          <cell r="F1798" t="str">
            <v>女</v>
          </cell>
          <cell r="G1798" t="str">
            <v>一般生</v>
          </cell>
        </row>
        <row r="1799">
          <cell r="A1799">
            <v>105400488</v>
          </cell>
          <cell r="B1799" t="str">
            <v>O200504689</v>
          </cell>
          <cell r="C1799" t="str">
            <v>應日</v>
          </cell>
          <cell r="D1799" t="str">
            <v>范羽彤</v>
          </cell>
          <cell r="E1799">
            <v>870701</v>
          </cell>
          <cell r="F1799" t="str">
            <v>女</v>
          </cell>
          <cell r="G1799" t="str">
            <v>一般生</v>
          </cell>
        </row>
        <row r="1800">
          <cell r="A1800">
            <v>105400489</v>
          </cell>
          <cell r="B1800" t="str">
            <v>H224938850</v>
          </cell>
          <cell r="C1800" t="str">
            <v>應日</v>
          </cell>
          <cell r="D1800" t="str">
            <v>賴培寧</v>
          </cell>
          <cell r="E1800">
            <v>861004</v>
          </cell>
          <cell r="F1800" t="str">
            <v>女</v>
          </cell>
          <cell r="G1800" t="str">
            <v>一般生</v>
          </cell>
        </row>
        <row r="1801">
          <cell r="A1801">
            <v>105400490</v>
          </cell>
          <cell r="B1801" t="str">
            <v>K222924047</v>
          </cell>
          <cell r="C1801" t="str">
            <v>應日</v>
          </cell>
          <cell r="D1801" t="str">
            <v>劉佳宜</v>
          </cell>
          <cell r="E1801">
            <v>861206</v>
          </cell>
          <cell r="F1801" t="str">
            <v>女</v>
          </cell>
          <cell r="G1801" t="str">
            <v>一般生</v>
          </cell>
        </row>
        <row r="1802">
          <cell r="A1802">
            <v>105400491</v>
          </cell>
          <cell r="B1802" t="str">
            <v>K122998572</v>
          </cell>
          <cell r="C1802" t="str">
            <v>應日</v>
          </cell>
          <cell r="D1802" t="str">
            <v>黃柏誠</v>
          </cell>
          <cell r="E1802">
            <v>870714</v>
          </cell>
          <cell r="F1802" t="str">
            <v>男</v>
          </cell>
          <cell r="G1802" t="str">
            <v>一般生</v>
          </cell>
        </row>
        <row r="1803">
          <cell r="A1803">
            <v>105400492</v>
          </cell>
          <cell r="B1803" t="str">
            <v>K123056653</v>
          </cell>
          <cell r="C1803" t="str">
            <v>應日</v>
          </cell>
          <cell r="D1803" t="str">
            <v>林峻毅</v>
          </cell>
          <cell r="E1803">
            <v>861223</v>
          </cell>
          <cell r="F1803" t="str">
            <v>男</v>
          </cell>
          <cell r="G1803" t="str">
            <v>一般生</v>
          </cell>
        </row>
        <row r="1804">
          <cell r="A1804">
            <v>105400493</v>
          </cell>
          <cell r="B1804" t="str">
            <v>K222487423</v>
          </cell>
          <cell r="C1804" t="str">
            <v>應日</v>
          </cell>
          <cell r="D1804" t="str">
            <v>謝秉芸</v>
          </cell>
          <cell r="E1804">
            <v>870312</v>
          </cell>
          <cell r="F1804" t="str">
            <v>女</v>
          </cell>
          <cell r="G1804" t="str">
            <v>一般生</v>
          </cell>
        </row>
        <row r="1805">
          <cell r="A1805">
            <v>105400494</v>
          </cell>
          <cell r="B1805" t="str">
            <v>K222862873</v>
          </cell>
          <cell r="C1805" t="str">
            <v>應日</v>
          </cell>
          <cell r="D1805" t="str">
            <v>吳孟玲</v>
          </cell>
          <cell r="E1805">
            <v>870507</v>
          </cell>
          <cell r="F1805" t="str">
            <v>女</v>
          </cell>
          <cell r="G1805" t="str">
            <v>一般生</v>
          </cell>
        </row>
        <row r="1806">
          <cell r="A1806">
            <v>105400496</v>
          </cell>
          <cell r="B1806" t="str">
            <v>J122923654</v>
          </cell>
          <cell r="C1806" t="str">
            <v>應日</v>
          </cell>
          <cell r="D1806" t="str">
            <v>方洛克</v>
          </cell>
          <cell r="E1806">
            <v>870315</v>
          </cell>
          <cell r="F1806" t="str">
            <v>男</v>
          </cell>
          <cell r="G1806" t="str">
            <v>一般生</v>
          </cell>
        </row>
        <row r="1807">
          <cell r="A1807">
            <v>105400499</v>
          </cell>
          <cell r="B1807" t="str">
            <v>C121604458</v>
          </cell>
          <cell r="C1807" t="str">
            <v>應日</v>
          </cell>
          <cell r="D1807" t="str">
            <v>吳瀚翔</v>
          </cell>
          <cell r="E1807">
            <v>870606</v>
          </cell>
          <cell r="F1807" t="str">
            <v>男</v>
          </cell>
          <cell r="G1807" t="str">
            <v>一般生</v>
          </cell>
        </row>
        <row r="1808">
          <cell r="A1808">
            <v>105400601</v>
          </cell>
          <cell r="B1808" t="str">
            <v>L225013112</v>
          </cell>
          <cell r="C1808" t="str">
            <v>幼保</v>
          </cell>
          <cell r="D1808" t="str">
            <v>呂佳紋</v>
          </cell>
          <cell r="E1808">
            <v>851119</v>
          </cell>
          <cell r="F1808" t="str">
            <v>女</v>
          </cell>
          <cell r="G1808" t="str">
            <v>一般生</v>
          </cell>
        </row>
        <row r="1809">
          <cell r="A1809">
            <v>105400602</v>
          </cell>
          <cell r="B1809" t="str">
            <v>F229647290</v>
          </cell>
          <cell r="C1809" t="str">
            <v>幼保</v>
          </cell>
          <cell r="D1809" t="str">
            <v>林育秀</v>
          </cell>
          <cell r="E1809">
            <v>870719</v>
          </cell>
          <cell r="F1809" t="str">
            <v>女</v>
          </cell>
          <cell r="G1809" t="str">
            <v>一般生</v>
          </cell>
        </row>
        <row r="1810">
          <cell r="A1810">
            <v>105400603</v>
          </cell>
          <cell r="B1810" t="str">
            <v>K222725839</v>
          </cell>
          <cell r="C1810" t="str">
            <v>幼保</v>
          </cell>
          <cell r="D1810" t="str">
            <v>張妙華</v>
          </cell>
          <cell r="E1810">
            <v>861014</v>
          </cell>
          <cell r="F1810" t="str">
            <v>女</v>
          </cell>
          <cell r="G1810" t="str">
            <v>一般生</v>
          </cell>
        </row>
        <row r="1811">
          <cell r="A1811">
            <v>105400604</v>
          </cell>
          <cell r="B1811" t="str">
            <v>F229683321</v>
          </cell>
          <cell r="C1811" t="str">
            <v>幼保</v>
          </cell>
          <cell r="D1811" t="str">
            <v>蕭妏倩</v>
          </cell>
          <cell r="E1811">
            <v>870428</v>
          </cell>
          <cell r="F1811" t="str">
            <v>女</v>
          </cell>
          <cell r="G1811" t="str">
            <v>一般生</v>
          </cell>
        </row>
        <row r="1812">
          <cell r="A1812">
            <v>105400606</v>
          </cell>
          <cell r="B1812" t="str">
            <v>J222871620</v>
          </cell>
          <cell r="C1812" t="str">
            <v>幼保</v>
          </cell>
          <cell r="D1812" t="str">
            <v>曾碧萱</v>
          </cell>
          <cell r="E1812">
            <v>870408</v>
          </cell>
          <cell r="F1812" t="str">
            <v>女</v>
          </cell>
          <cell r="G1812" t="str">
            <v>一般生</v>
          </cell>
        </row>
        <row r="1813">
          <cell r="A1813">
            <v>105400608</v>
          </cell>
          <cell r="B1813" t="str">
            <v>F229569817</v>
          </cell>
          <cell r="C1813" t="str">
            <v>幼保</v>
          </cell>
          <cell r="D1813" t="str">
            <v>廖思婷</v>
          </cell>
          <cell r="E1813">
            <v>870623</v>
          </cell>
          <cell r="F1813" t="str">
            <v>女</v>
          </cell>
          <cell r="G1813" t="str">
            <v>一般生</v>
          </cell>
        </row>
        <row r="1814">
          <cell r="A1814">
            <v>105400609</v>
          </cell>
          <cell r="B1814" t="str">
            <v>F229936578</v>
          </cell>
          <cell r="C1814" t="str">
            <v>幼保</v>
          </cell>
          <cell r="D1814" t="str">
            <v>陳穎娟</v>
          </cell>
          <cell r="E1814">
            <v>870125</v>
          </cell>
          <cell r="F1814" t="str">
            <v>女</v>
          </cell>
          <cell r="G1814" t="str">
            <v>一般生</v>
          </cell>
        </row>
        <row r="1815">
          <cell r="A1815">
            <v>105400610</v>
          </cell>
          <cell r="B1815" t="str">
            <v>K222575197</v>
          </cell>
          <cell r="C1815" t="str">
            <v>幼保</v>
          </cell>
          <cell r="D1815" t="str">
            <v>彭雅慧</v>
          </cell>
          <cell r="E1815">
            <v>861027</v>
          </cell>
          <cell r="F1815" t="str">
            <v>女</v>
          </cell>
          <cell r="G1815" t="str">
            <v>一般生</v>
          </cell>
        </row>
        <row r="1816">
          <cell r="A1816">
            <v>105400611</v>
          </cell>
          <cell r="B1816" t="str">
            <v>F229640728</v>
          </cell>
          <cell r="C1816" t="str">
            <v>幼保</v>
          </cell>
          <cell r="D1816" t="str">
            <v>陳怡玶</v>
          </cell>
          <cell r="E1816">
            <v>860925</v>
          </cell>
          <cell r="F1816" t="str">
            <v>女</v>
          </cell>
          <cell r="G1816" t="str">
            <v>一般生</v>
          </cell>
        </row>
        <row r="1817">
          <cell r="A1817">
            <v>105400612</v>
          </cell>
          <cell r="B1817" t="str">
            <v>Q224097494</v>
          </cell>
          <cell r="C1817" t="str">
            <v>幼保</v>
          </cell>
          <cell r="D1817" t="str">
            <v>鄭靜文</v>
          </cell>
          <cell r="E1817">
            <v>870624</v>
          </cell>
          <cell r="F1817" t="str">
            <v>女</v>
          </cell>
          <cell r="G1817" t="str">
            <v>一般生</v>
          </cell>
        </row>
        <row r="1818">
          <cell r="A1818">
            <v>105400613</v>
          </cell>
          <cell r="B1818" t="str">
            <v>F229966138</v>
          </cell>
          <cell r="C1818" t="str">
            <v>幼保</v>
          </cell>
          <cell r="D1818" t="str">
            <v>魏佩珍</v>
          </cell>
          <cell r="E1818">
            <v>870608</v>
          </cell>
          <cell r="F1818" t="str">
            <v>女</v>
          </cell>
          <cell r="G1818" t="str">
            <v>一般生</v>
          </cell>
        </row>
        <row r="1819">
          <cell r="A1819">
            <v>105400614</v>
          </cell>
          <cell r="B1819" t="str">
            <v>F229646346</v>
          </cell>
          <cell r="C1819" t="str">
            <v>幼保</v>
          </cell>
          <cell r="D1819" t="str">
            <v>蘇庭臻</v>
          </cell>
          <cell r="E1819">
            <v>870516</v>
          </cell>
          <cell r="F1819" t="str">
            <v>女</v>
          </cell>
          <cell r="G1819" t="str">
            <v>一般生</v>
          </cell>
        </row>
        <row r="1820">
          <cell r="A1820">
            <v>105400616</v>
          </cell>
          <cell r="B1820" t="str">
            <v>H224068862</v>
          </cell>
          <cell r="C1820" t="str">
            <v>幼保</v>
          </cell>
          <cell r="D1820" t="str">
            <v>廖佳貞</v>
          </cell>
          <cell r="E1820">
            <v>870224</v>
          </cell>
          <cell r="F1820" t="str">
            <v>女</v>
          </cell>
          <cell r="G1820" t="str">
            <v>一般生</v>
          </cell>
        </row>
        <row r="1821">
          <cell r="A1821">
            <v>105400618</v>
          </cell>
          <cell r="B1821" t="str">
            <v>F229386667</v>
          </cell>
          <cell r="C1821" t="str">
            <v>幼保</v>
          </cell>
          <cell r="D1821" t="str">
            <v>黃品甄</v>
          </cell>
          <cell r="E1821">
            <v>861130</v>
          </cell>
          <cell r="F1821" t="str">
            <v>女</v>
          </cell>
          <cell r="G1821" t="str">
            <v>中度身心障礙學生</v>
          </cell>
        </row>
        <row r="1822">
          <cell r="A1822">
            <v>105400619</v>
          </cell>
          <cell r="B1822" t="str">
            <v>A230017212</v>
          </cell>
          <cell r="C1822" t="str">
            <v>幼保</v>
          </cell>
          <cell r="D1822" t="str">
            <v>李筳芸</v>
          </cell>
          <cell r="E1822">
            <v>870115</v>
          </cell>
          <cell r="F1822" t="str">
            <v>女</v>
          </cell>
          <cell r="G1822" t="str">
            <v>一般生</v>
          </cell>
        </row>
        <row r="1823">
          <cell r="A1823">
            <v>105400621</v>
          </cell>
          <cell r="B1823" t="str">
            <v>F229197919</v>
          </cell>
          <cell r="C1823" t="str">
            <v>幼保</v>
          </cell>
          <cell r="D1823" t="str">
            <v>陳姵君</v>
          </cell>
          <cell r="E1823">
            <v>860923</v>
          </cell>
          <cell r="F1823" t="str">
            <v>女</v>
          </cell>
          <cell r="G1823" t="str">
            <v>一般生</v>
          </cell>
        </row>
        <row r="1824">
          <cell r="A1824">
            <v>105400622</v>
          </cell>
          <cell r="B1824" t="str">
            <v>F229962130</v>
          </cell>
          <cell r="C1824" t="str">
            <v>幼保</v>
          </cell>
          <cell r="D1824" t="str">
            <v>張嘉均</v>
          </cell>
          <cell r="E1824">
            <v>870521</v>
          </cell>
          <cell r="F1824" t="str">
            <v>女</v>
          </cell>
          <cell r="G1824" t="str">
            <v>一般生</v>
          </cell>
        </row>
        <row r="1825">
          <cell r="A1825">
            <v>105400623</v>
          </cell>
          <cell r="B1825" t="str">
            <v>F229992549</v>
          </cell>
          <cell r="C1825" t="str">
            <v>幼保</v>
          </cell>
          <cell r="D1825" t="str">
            <v>徐慈憶</v>
          </cell>
          <cell r="E1825">
            <v>870811</v>
          </cell>
          <cell r="F1825" t="str">
            <v>女</v>
          </cell>
          <cell r="G1825" t="str">
            <v>一般生</v>
          </cell>
        </row>
        <row r="1826">
          <cell r="A1826">
            <v>105400624</v>
          </cell>
          <cell r="B1826" t="str">
            <v>Q224203198</v>
          </cell>
          <cell r="C1826" t="str">
            <v>幼保</v>
          </cell>
          <cell r="D1826" t="str">
            <v>張芷瑄</v>
          </cell>
          <cell r="E1826">
            <v>870309</v>
          </cell>
          <cell r="F1826" t="str">
            <v>女</v>
          </cell>
          <cell r="G1826" t="str">
            <v>一般生</v>
          </cell>
        </row>
        <row r="1827">
          <cell r="A1827">
            <v>105400626</v>
          </cell>
          <cell r="B1827" t="str">
            <v>F229592405</v>
          </cell>
          <cell r="C1827" t="str">
            <v>幼保</v>
          </cell>
          <cell r="D1827" t="str">
            <v>陳俞君</v>
          </cell>
          <cell r="E1827">
            <v>861218</v>
          </cell>
          <cell r="F1827" t="str">
            <v>女</v>
          </cell>
          <cell r="G1827" t="str">
            <v>一般生</v>
          </cell>
        </row>
        <row r="1828">
          <cell r="A1828">
            <v>105400628</v>
          </cell>
          <cell r="B1828" t="str">
            <v>F229708190</v>
          </cell>
          <cell r="C1828" t="str">
            <v>幼保</v>
          </cell>
          <cell r="D1828" t="str">
            <v>林沛羽</v>
          </cell>
          <cell r="E1828">
            <v>870708</v>
          </cell>
          <cell r="F1828" t="str">
            <v>女</v>
          </cell>
          <cell r="G1828" t="str">
            <v>一般生</v>
          </cell>
        </row>
        <row r="1829">
          <cell r="A1829">
            <v>105400629</v>
          </cell>
          <cell r="B1829" t="str">
            <v>L225113082</v>
          </cell>
          <cell r="C1829" t="str">
            <v>幼保</v>
          </cell>
          <cell r="D1829" t="str">
            <v>白念珊</v>
          </cell>
          <cell r="E1829">
            <v>870109</v>
          </cell>
          <cell r="F1829" t="str">
            <v>女</v>
          </cell>
          <cell r="G1829" t="str">
            <v>一般生</v>
          </cell>
        </row>
        <row r="1830">
          <cell r="A1830">
            <v>105400630</v>
          </cell>
          <cell r="B1830" t="str">
            <v>N225753186</v>
          </cell>
          <cell r="C1830" t="str">
            <v>幼保</v>
          </cell>
          <cell r="D1830" t="str">
            <v>黃麗芬</v>
          </cell>
          <cell r="E1830">
            <v>870224</v>
          </cell>
          <cell r="F1830" t="str">
            <v>女</v>
          </cell>
          <cell r="G1830" t="str">
            <v>一般生</v>
          </cell>
        </row>
        <row r="1831">
          <cell r="A1831">
            <v>105400631</v>
          </cell>
          <cell r="B1831" t="str">
            <v>H225167275</v>
          </cell>
          <cell r="C1831" t="str">
            <v>幼保</v>
          </cell>
          <cell r="D1831" t="str">
            <v>賴宜貞</v>
          </cell>
          <cell r="E1831">
            <v>870710</v>
          </cell>
          <cell r="F1831" t="str">
            <v>女</v>
          </cell>
          <cell r="G1831" t="str">
            <v>一般生</v>
          </cell>
        </row>
        <row r="1832">
          <cell r="A1832">
            <v>107400876</v>
          </cell>
          <cell r="B1832" t="str">
            <v>K222575937</v>
          </cell>
          <cell r="C1832" t="str">
            <v>餐旅</v>
          </cell>
          <cell r="D1832" t="str">
            <v>魏芸慈</v>
          </cell>
          <cell r="E1832">
            <v>861209</v>
          </cell>
          <cell r="F1832" t="str">
            <v>女</v>
          </cell>
          <cell r="G1832" t="str">
            <v>一般生</v>
          </cell>
        </row>
        <row r="1833">
          <cell r="A1833">
            <v>105400636</v>
          </cell>
          <cell r="B1833" t="str">
            <v>H224907435</v>
          </cell>
          <cell r="C1833" t="str">
            <v>幼保</v>
          </cell>
          <cell r="D1833" t="str">
            <v>呂紜慈</v>
          </cell>
          <cell r="E1833">
            <v>870703</v>
          </cell>
          <cell r="F1833" t="str">
            <v>女</v>
          </cell>
          <cell r="G1833" t="str">
            <v>一般生</v>
          </cell>
        </row>
        <row r="1834">
          <cell r="A1834">
            <v>105400637</v>
          </cell>
          <cell r="B1834" t="str">
            <v>A225420403</v>
          </cell>
          <cell r="C1834" t="str">
            <v>幼保</v>
          </cell>
          <cell r="D1834" t="str">
            <v>蔡文瑄</v>
          </cell>
          <cell r="E1834">
            <v>870322</v>
          </cell>
          <cell r="F1834" t="str">
            <v>女</v>
          </cell>
          <cell r="G1834" t="str">
            <v>一般生</v>
          </cell>
        </row>
        <row r="1835">
          <cell r="A1835">
            <v>105400638</v>
          </cell>
          <cell r="B1835" t="str">
            <v>H224205561</v>
          </cell>
          <cell r="C1835" t="str">
            <v>幼保</v>
          </cell>
          <cell r="D1835" t="str">
            <v>陳思潔</v>
          </cell>
          <cell r="E1835">
            <v>870324</v>
          </cell>
          <cell r="F1835" t="str">
            <v>女</v>
          </cell>
          <cell r="G1835" t="str">
            <v>一般生</v>
          </cell>
        </row>
        <row r="1836">
          <cell r="A1836">
            <v>105400639</v>
          </cell>
          <cell r="B1836" t="str">
            <v>H224207172</v>
          </cell>
          <cell r="C1836" t="str">
            <v>幼保</v>
          </cell>
          <cell r="D1836" t="str">
            <v>黃琦崴</v>
          </cell>
          <cell r="E1836">
            <v>870606</v>
          </cell>
          <cell r="F1836" t="str">
            <v>女</v>
          </cell>
          <cell r="G1836" t="str">
            <v>一般生</v>
          </cell>
        </row>
        <row r="1837">
          <cell r="A1837">
            <v>105400640</v>
          </cell>
          <cell r="B1837" t="str">
            <v>P224288476</v>
          </cell>
          <cell r="C1837" t="str">
            <v>幼保</v>
          </cell>
          <cell r="D1837" t="str">
            <v>李焄鈺</v>
          </cell>
          <cell r="E1837">
            <v>870215</v>
          </cell>
          <cell r="F1837" t="str">
            <v>女</v>
          </cell>
          <cell r="G1837" t="str">
            <v>一般生</v>
          </cell>
        </row>
        <row r="1838">
          <cell r="A1838">
            <v>105400641</v>
          </cell>
          <cell r="B1838" t="str">
            <v>H225156987</v>
          </cell>
          <cell r="C1838" t="str">
            <v>幼保</v>
          </cell>
          <cell r="D1838" t="str">
            <v>葉軒汝</v>
          </cell>
          <cell r="E1838">
            <v>870129</v>
          </cell>
          <cell r="F1838" t="str">
            <v>女</v>
          </cell>
          <cell r="G1838" t="str">
            <v>一般生</v>
          </cell>
        </row>
        <row r="1839">
          <cell r="A1839">
            <v>105400645</v>
          </cell>
          <cell r="B1839" t="str">
            <v>H224205445</v>
          </cell>
          <cell r="C1839" t="str">
            <v>幼保</v>
          </cell>
          <cell r="D1839" t="str">
            <v>林艾蓉</v>
          </cell>
          <cell r="E1839">
            <v>870314</v>
          </cell>
          <cell r="F1839" t="str">
            <v>女</v>
          </cell>
          <cell r="G1839" t="str">
            <v>一般生</v>
          </cell>
        </row>
        <row r="1840">
          <cell r="A1840">
            <v>105400648</v>
          </cell>
          <cell r="B1840" t="str">
            <v>J222826901</v>
          </cell>
          <cell r="C1840" t="str">
            <v>幼保</v>
          </cell>
          <cell r="D1840" t="str">
            <v>潘人葳</v>
          </cell>
          <cell r="E1840">
            <v>860505</v>
          </cell>
          <cell r="F1840" t="str">
            <v>女</v>
          </cell>
          <cell r="G1840" t="str">
            <v>一般生</v>
          </cell>
        </row>
        <row r="1841">
          <cell r="A1841">
            <v>105400653</v>
          </cell>
          <cell r="B1841" t="str">
            <v>F229684453</v>
          </cell>
          <cell r="C1841" t="str">
            <v>幼保</v>
          </cell>
          <cell r="D1841" t="str">
            <v>溫昂珊</v>
          </cell>
          <cell r="E1841">
            <v>870626</v>
          </cell>
          <cell r="F1841" t="str">
            <v>女</v>
          </cell>
          <cell r="G1841" t="str">
            <v>一般生</v>
          </cell>
        </row>
        <row r="1842">
          <cell r="A1842">
            <v>105400654</v>
          </cell>
          <cell r="B1842" t="str">
            <v>F229240620</v>
          </cell>
          <cell r="C1842" t="str">
            <v>幼保</v>
          </cell>
          <cell r="D1842" t="str">
            <v>蘇珮萱</v>
          </cell>
          <cell r="E1842">
            <v>860725</v>
          </cell>
          <cell r="F1842" t="str">
            <v>女</v>
          </cell>
          <cell r="G1842" t="str">
            <v>一般生</v>
          </cell>
        </row>
        <row r="1843">
          <cell r="A1843">
            <v>105400655</v>
          </cell>
          <cell r="B1843" t="str">
            <v>J222344075</v>
          </cell>
          <cell r="C1843" t="str">
            <v>幼保</v>
          </cell>
          <cell r="D1843" t="str">
            <v>林佳琪</v>
          </cell>
          <cell r="E1843">
            <v>851119</v>
          </cell>
          <cell r="F1843" t="str">
            <v>女</v>
          </cell>
          <cell r="G1843" t="str">
            <v>原住民低收</v>
          </cell>
        </row>
        <row r="1844">
          <cell r="A1844">
            <v>105400656</v>
          </cell>
          <cell r="B1844" t="str">
            <v>J222802296</v>
          </cell>
          <cell r="C1844" t="str">
            <v>幼保</v>
          </cell>
          <cell r="D1844" t="str">
            <v>趙仙妮</v>
          </cell>
          <cell r="E1844">
            <v>860225</v>
          </cell>
          <cell r="F1844" t="str">
            <v>女</v>
          </cell>
          <cell r="G1844" t="str">
            <v>原住民</v>
          </cell>
        </row>
        <row r="1845">
          <cell r="A1845">
            <v>105400751</v>
          </cell>
          <cell r="B1845" t="str">
            <v>A130841047</v>
          </cell>
          <cell r="C1845" t="str">
            <v>社工</v>
          </cell>
          <cell r="D1845" t="str">
            <v>于大鈞</v>
          </cell>
          <cell r="E1845">
            <v>870127</v>
          </cell>
          <cell r="F1845" t="str">
            <v>男</v>
          </cell>
          <cell r="G1845" t="str">
            <v>一般生</v>
          </cell>
        </row>
        <row r="1846">
          <cell r="A1846">
            <v>105400752</v>
          </cell>
          <cell r="B1846" t="str">
            <v>F229573393</v>
          </cell>
          <cell r="C1846" t="str">
            <v>社工</v>
          </cell>
          <cell r="D1846" t="str">
            <v>吳燕昀</v>
          </cell>
          <cell r="E1846">
            <v>870727</v>
          </cell>
          <cell r="F1846" t="str">
            <v>女</v>
          </cell>
          <cell r="G1846" t="str">
            <v>一般生</v>
          </cell>
        </row>
        <row r="1847">
          <cell r="A1847">
            <v>105400753</v>
          </cell>
          <cell r="B1847" t="str">
            <v>L224383213</v>
          </cell>
          <cell r="C1847" t="str">
            <v>社工</v>
          </cell>
          <cell r="D1847" t="str">
            <v>李佩珊</v>
          </cell>
          <cell r="E1847">
            <v>860325</v>
          </cell>
          <cell r="F1847" t="str">
            <v>女</v>
          </cell>
          <cell r="G1847" t="str">
            <v>一般生</v>
          </cell>
        </row>
        <row r="1848">
          <cell r="A1848">
            <v>105400754</v>
          </cell>
          <cell r="B1848" t="str">
            <v>K222978652</v>
          </cell>
          <cell r="C1848" t="str">
            <v>社工</v>
          </cell>
          <cell r="D1848" t="str">
            <v>白巧菱</v>
          </cell>
          <cell r="E1848">
            <v>870205</v>
          </cell>
          <cell r="F1848" t="str">
            <v>女</v>
          </cell>
          <cell r="G1848" t="str">
            <v>一般生</v>
          </cell>
        </row>
        <row r="1849">
          <cell r="A1849">
            <v>105400755</v>
          </cell>
          <cell r="B1849" t="str">
            <v>L224984934</v>
          </cell>
          <cell r="C1849" t="str">
            <v>社工</v>
          </cell>
          <cell r="D1849" t="str">
            <v>林晏渟</v>
          </cell>
          <cell r="E1849">
            <v>870131</v>
          </cell>
          <cell r="F1849" t="str">
            <v>女</v>
          </cell>
          <cell r="G1849" t="str">
            <v>一般生</v>
          </cell>
        </row>
        <row r="1850">
          <cell r="A1850">
            <v>105400756</v>
          </cell>
          <cell r="B1850" t="str">
            <v>K222978269</v>
          </cell>
          <cell r="C1850" t="str">
            <v>社工</v>
          </cell>
          <cell r="D1850" t="str">
            <v>鄭雅心</v>
          </cell>
          <cell r="E1850">
            <v>861113</v>
          </cell>
          <cell r="F1850" t="str">
            <v>女</v>
          </cell>
          <cell r="G1850" t="str">
            <v>一般生</v>
          </cell>
        </row>
        <row r="1851">
          <cell r="A1851">
            <v>105400757</v>
          </cell>
          <cell r="B1851" t="str">
            <v>G122287366</v>
          </cell>
          <cell r="C1851" t="str">
            <v>社工</v>
          </cell>
          <cell r="D1851" t="str">
            <v>藍中信</v>
          </cell>
          <cell r="E1851">
            <v>861024</v>
          </cell>
          <cell r="F1851" t="str">
            <v>男</v>
          </cell>
          <cell r="G1851" t="str">
            <v>一般生</v>
          </cell>
        </row>
        <row r="1852">
          <cell r="A1852">
            <v>105400759</v>
          </cell>
          <cell r="B1852" t="str">
            <v>R224496238</v>
          </cell>
          <cell r="C1852" t="str">
            <v>社工</v>
          </cell>
          <cell r="D1852" t="str">
            <v>劉昀柔</v>
          </cell>
          <cell r="E1852">
            <v>870711</v>
          </cell>
          <cell r="F1852" t="str">
            <v>女</v>
          </cell>
          <cell r="G1852" t="str">
            <v>一般生</v>
          </cell>
        </row>
        <row r="1853">
          <cell r="A1853">
            <v>105400761</v>
          </cell>
          <cell r="B1853" t="str">
            <v>B222919502</v>
          </cell>
          <cell r="C1853" t="str">
            <v>社工</v>
          </cell>
          <cell r="D1853" t="str">
            <v>楊琇雲</v>
          </cell>
          <cell r="E1853">
            <v>861025</v>
          </cell>
          <cell r="F1853" t="str">
            <v>女</v>
          </cell>
          <cell r="G1853" t="str">
            <v>一般生</v>
          </cell>
        </row>
        <row r="1854">
          <cell r="A1854">
            <v>105400763</v>
          </cell>
          <cell r="B1854" t="str">
            <v>L225023305</v>
          </cell>
          <cell r="C1854" t="str">
            <v>社工</v>
          </cell>
          <cell r="D1854" t="str">
            <v>黃泳馨</v>
          </cell>
          <cell r="E1854">
            <v>860915</v>
          </cell>
          <cell r="F1854" t="str">
            <v>女</v>
          </cell>
          <cell r="G1854" t="str">
            <v>一般生</v>
          </cell>
        </row>
        <row r="1855">
          <cell r="A1855">
            <v>105400764</v>
          </cell>
          <cell r="B1855" t="str">
            <v>K123019472</v>
          </cell>
          <cell r="C1855" t="str">
            <v>社工</v>
          </cell>
          <cell r="D1855" t="str">
            <v>王世杰</v>
          </cell>
          <cell r="E1855">
            <v>861110</v>
          </cell>
          <cell r="F1855" t="str">
            <v>男</v>
          </cell>
          <cell r="G1855" t="str">
            <v>一般生</v>
          </cell>
        </row>
        <row r="1856">
          <cell r="A1856">
            <v>105400765</v>
          </cell>
          <cell r="B1856" t="str">
            <v>K123058406</v>
          </cell>
          <cell r="C1856" t="str">
            <v>社工</v>
          </cell>
          <cell r="D1856" t="str">
            <v>吳宗錩</v>
          </cell>
          <cell r="E1856">
            <v>870322</v>
          </cell>
          <cell r="F1856" t="str">
            <v>男</v>
          </cell>
          <cell r="G1856" t="str">
            <v>一般生</v>
          </cell>
        </row>
        <row r="1857">
          <cell r="A1857">
            <v>105400766</v>
          </cell>
          <cell r="B1857" t="str">
            <v>O200415721</v>
          </cell>
          <cell r="C1857" t="str">
            <v>社工</v>
          </cell>
          <cell r="D1857" t="str">
            <v>黃于庭</v>
          </cell>
          <cell r="E1857">
            <v>861010</v>
          </cell>
          <cell r="F1857" t="str">
            <v>女</v>
          </cell>
          <cell r="G1857" t="str">
            <v>一般生</v>
          </cell>
        </row>
        <row r="1858">
          <cell r="A1858">
            <v>105400767</v>
          </cell>
          <cell r="B1858" t="str">
            <v>L224968163</v>
          </cell>
          <cell r="C1858" t="str">
            <v>社工</v>
          </cell>
          <cell r="D1858" t="str">
            <v>葉子瑀</v>
          </cell>
          <cell r="E1858">
            <v>870220</v>
          </cell>
          <cell r="F1858" t="str">
            <v>女</v>
          </cell>
          <cell r="G1858" t="str">
            <v>一般生</v>
          </cell>
        </row>
        <row r="1859">
          <cell r="A1859">
            <v>105400768</v>
          </cell>
          <cell r="B1859" t="str">
            <v>F130223517</v>
          </cell>
          <cell r="C1859" t="str">
            <v>社工</v>
          </cell>
          <cell r="D1859" t="str">
            <v>鄭世昌</v>
          </cell>
          <cell r="E1859">
            <v>870311</v>
          </cell>
          <cell r="F1859" t="str">
            <v>男</v>
          </cell>
          <cell r="G1859" t="str">
            <v>一般生</v>
          </cell>
        </row>
        <row r="1860">
          <cell r="A1860">
            <v>105400769</v>
          </cell>
          <cell r="B1860" t="str">
            <v>H225094428</v>
          </cell>
          <cell r="C1860" t="str">
            <v>社工</v>
          </cell>
          <cell r="D1860" t="str">
            <v>鄧瑞育</v>
          </cell>
          <cell r="E1860">
            <v>870620</v>
          </cell>
          <cell r="F1860" t="str">
            <v>女</v>
          </cell>
          <cell r="G1860" t="str">
            <v>一般生</v>
          </cell>
        </row>
        <row r="1861">
          <cell r="A1861">
            <v>105400770</v>
          </cell>
          <cell r="B1861" t="str">
            <v>H125255625</v>
          </cell>
          <cell r="C1861" t="str">
            <v>社工</v>
          </cell>
          <cell r="D1861" t="str">
            <v>林羽澄</v>
          </cell>
          <cell r="E1861">
            <v>860901</v>
          </cell>
          <cell r="F1861" t="str">
            <v>男</v>
          </cell>
          <cell r="G1861" t="str">
            <v>一般生</v>
          </cell>
        </row>
        <row r="1862">
          <cell r="A1862">
            <v>105400771</v>
          </cell>
          <cell r="B1862" t="str">
            <v>K123057276</v>
          </cell>
          <cell r="C1862" t="str">
            <v>社工</v>
          </cell>
          <cell r="D1862" t="str">
            <v>彭研愷</v>
          </cell>
          <cell r="E1862">
            <v>870117</v>
          </cell>
          <cell r="F1862" t="str">
            <v>男</v>
          </cell>
          <cell r="G1862" t="str">
            <v>一般生</v>
          </cell>
        </row>
        <row r="1863">
          <cell r="A1863">
            <v>105410729</v>
          </cell>
          <cell r="B1863" t="str">
            <v>K222765860</v>
          </cell>
          <cell r="C1863" t="str">
            <v>社工</v>
          </cell>
          <cell r="D1863" t="str">
            <v>陳炤琦</v>
          </cell>
          <cell r="E1863">
            <v>860503</v>
          </cell>
          <cell r="F1863" t="str">
            <v>女</v>
          </cell>
          <cell r="G1863" t="str">
            <v>中度身心障礙學生</v>
          </cell>
        </row>
        <row r="1864">
          <cell r="A1864">
            <v>105400774</v>
          </cell>
          <cell r="B1864" t="str">
            <v>A227483524</v>
          </cell>
          <cell r="C1864" t="str">
            <v>社工</v>
          </cell>
          <cell r="D1864" t="str">
            <v>盧季佑</v>
          </cell>
          <cell r="E1864">
            <v>861229</v>
          </cell>
          <cell r="F1864" t="str">
            <v>女</v>
          </cell>
          <cell r="G1864" t="str">
            <v>一般生</v>
          </cell>
        </row>
        <row r="1865">
          <cell r="A1865">
            <v>105400775</v>
          </cell>
          <cell r="B1865" t="str">
            <v>B223333846</v>
          </cell>
          <cell r="C1865" t="str">
            <v>社工</v>
          </cell>
          <cell r="D1865" t="str">
            <v>林芳如</v>
          </cell>
          <cell r="E1865">
            <v>870313</v>
          </cell>
          <cell r="F1865" t="str">
            <v>女</v>
          </cell>
          <cell r="G1865" t="str">
            <v>一般生</v>
          </cell>
        </row>
        <row r="1866">
          <cell r="A1866">
            <v>105400776</v>
          </cell>
          <cell r="B1866" t="str">
            <v>K222849996</v>
          </cell>
          <cell r="C1866" t="str">
            <v>社工</v>
          </cell>
          <cell r="D1866" t="str">
            <v>張碧晏</v>
          </cell>
          <cell r="E1866">
            <v>870104</v>
          </cell>
          <cell r="F1866" t="str">
            <v>女</v>
          </cell>
          <cell r="G1866" t="str">
            <v>一般生</v>
          </cell>
        </row>
        <row r="1867">
          <cell r="A1867">
            <v>105400780</v>
          </cell>
          <cell r="B1867" t="str">
            <v>A127060994</v>
          </cell>
          <cell r="C1867" t="str">
            <v>社工</v>
          </cell>
          <cell r="D1867" t="str">
            <v>鍾偉峰</v>
          </cell>
          <cell r="E1867">
            <v>870117</v>
          </cell>
          <cell r="F1867" t="str">
            <v>男</v>
          </cell>
          <cell r="G1867" t="str">
            <v>一般生</v>
          </cell>
        </row>
        <row r="1868">
          <cell r="A1868">
            <v>105400783</v>
          </cell>
          <cell r="B1868" t="str">
            <v>J223132597</v>
          </cell>
          <cell r="C1868" t="str">
            <v>社工</v>
          </cell>
          <cell r="D1868" t="str">
            <v>曾溶仙</v>
          </cell>
          <cell r="E1868">
            <v>860911</v>
          </cell>
          <cell r="F1868" t="str">
            <v>女</v>
          </cell>
          <cell r="G1868" t="str">
            <v>一般生</v>
          </cell>
        </row>
        <row r="1869">
          <cell r="A1869">
            <v>105400789</v>
          </cell>
          <cell r="B1869" t="str">
            <v>K222921822</v>
          </cell>
          <cell r="C1869" t="str">
            <v>社工</v>
          </cell>
          <cell r="D1869" t="str">
            <v>謝艾儒</v>
          </cell>
          <cell r="E1869">
            <v>861013</v>
          </cell>
          <cell r="F1869" t="str">
            <v>女</v>
          </cell>
          <cell r="G1869" t="str">
            <v>一般生</v>
          </cell>
        </row>
        <row r="1870">
          <cell r="A1870">
            <v>105400790</v>
          </cell>
          <cell r="B1870" t="str">
            <v>U121887881</v>
          </cell>
          <cell r="C1870" t="str">
            <v>社工</v>
          </cell>
          <cell r="D1870" t="str">
            <v>蕭家翔</v>
          </cell>
          <cell r="E1870">
            <v>851120</v>
          </cell>
          <cell r="F1870" t="str">
            <v>男</v>
          </cell>
          <cell r="G1870" t="str">
            <v>一般生</v>
          </cell>
        </row>
        <row r="1871">
          <cell r="A1871">
            <v>105400792</v>
          </cell>
          <cell r="B1871" t="str">
            <v>A230021458</v>
          </cell>
          <cell r="C1871" t="str">
            <v>社工</v>
          </cell>
          <cell r="D1871" t="str">
            <v>林旻蓉</v>
          </cell>
          <cell r="E1871">
            <v>870512</v>
          </cell>
          <cell r="F1871" t="str">
            <v>女</v>
          </cell>
          <cell r="G1871" t="str">
            <v>一般生</v>
          </cell>
        </row>
        <row r="1872">
          <cell r="A1872">
            <v>105400793</v>
          </cell>
          <cell r="B1872" t="str">
            <v>K222961853</v>
          </cell>
          <cell r="C1872" t="str">
            <v>社工</v>
          </cell>
          <cell r="D1872" t="str">
            <v>陳瑜萱</v>
          </cell>
          <cell r="E1872">
            <v>870112</v>
          </cell>
          <cell r="F1872" t="str">
            <v>女</v>
          </cell>
          <cell r="G1872" t="str">
            <v>一般生</v>
          </cell>
        </row>
        <row r="1873">
          <cell r="A1873">
            <v>105400794</v>
          </cell>
          <cell r="B1873" t="str">
            <v>K222849852</v>
          </cell>
          <cell r="C1873" t="str">
            <v>社工</v>
          </cell>
          <cell r="D1873" t="str">
            <v>陳佳妤</v>
          </cell>
          <cell r="E1873">
            <v>861030</v>
          </cell>
          <cell r="F1873" t="str">
            <v>女</v>
          </cell>
          <cell r="G1873" t="str">
            <v>一般生</v>
          </cell>
        </row>
        <row r="1874">
          <cell r="A1874">
            <v>105400795</v>
          </cell>
          <cell r="B1874" t="str">
            <v>A129227335</v>
          </cell>
          <cell r="C1874" t="str">
            <v>社工</v>
          </cell>
          <cell r="D1874" t="str">
            <v>邱譯民</v>
          </cell>
          <cell r="E1874">
            <v>870307</v>
          </cell>
          <cell r="F1874" t="str">
            <v>男</v>
          </cell>
          <cell r="G1874" t="str">
            <v>一般生</v>
          </cell>
        </row>
        <row r="1875">
          <cell r="A1875">
            <v>105400796</v>
          </cell>
          <cell r="B1875" t="str">
            <v>K222924261</v>
          </cell>
          <cell r="C1875" t="str">
            <v>社工</v>
          </cell>
          <cell r="D1875" t="str">
            <v>石雅薇</v>
          </cell>
          <cell r="E1875">
            <v>861205</v>
          </cell>
          <cell r="F1875" t="str">
            <v>女</v>
          </cell>
          <cell r="G1875" t="str">
            <v>輕度身心障礙學生</v>
          </cell>
        </row>
        <row r="1876">
          <cell r="A1876">
            <v>105400798</v>
          </cell>
          <cell r="B1876" t="str">
            <v>L125331766</v>
          </cell>
          <cell r="C1876" t="str">
            <v>社工</v>
          </cell>
          <cell r="D1876" t="str">
            <v>劉冠緯</v>
          </cell>
          <cell r="E1876">
            <v>870414</v>
          </cell>
          <cell r="F1876" t="str">
            <v>男</v>
          </cell>
          <cell r="G1876" t="str">
            <v>一般生</v>
          </cell>
        </row>
        <row r="1877">
          <cell r="A1877">
            <v>105400901</v>
          </cell>
          <cell r="B1877" t="str">
            <v>L124986427</v>
          </cell>
          <cell r="C1877" t="str">
            <v>休管</v>
          </cell>
          <cell r="D1877" t="str">
            <v>陳永旻</v>
          </cell>
          <cell r="E1877">
            <v>870810</v>
          </cell>
          <cell r="F1877" t="str">
            <v>男</v>
          </cell>
          <cell r="G1877" t="str">
            <v>一般生</v>
          </cell>
        </row>
        <row r="1878">
          <cell r="A1878">
            <v>105400903</v>
          </cell>
          <cell r="B1878" t="str">
            <v>P223363149</v>
          </cell>
          <cell r="C1878" t="str">
            <v>休管</v>
          </cell>
          <cell r="D1878" t="str">
            <v>吳菀荷</v>
          </cell>
          <cell r="E1878">
            <v>861129</v>
          </cell>
          <cell r="F1878" t="str">
            <v>女</v>
          </cell>
          <cell r="G1878" t="str">
            <v>一般生</v>
          </cell>
        </row>
        <row r="1879">
          <cell r="A1879">
            <v>105400904</v>
          </cell>
          <cell r="B1879" t="str">
            <v>O200504796</v>
          </cell>
          <cell r="C1879" t="str">
            <v>休管</v>
          </cell>
          <cell r="D1879" t="str">
            <v>曾珮珈</v>
          </cell>
          <cell r="E1879">
            <v>870721</v>
          </cell>
          <cell r="F1879" t="str">
            <v>女</v>
          </cell>
          <cell r="G1879" t="str">
            <v>一般生</v>
          </cell>
        </row>
        <row r="1880">
          <cell r="A1880">
            <v>105400905</v>
          </cell>
          <cell r="B1880" t="str">
            <v>H224957266</v>
          </cell>
          <cell r="C1880" t="str">
            <v>休管</v>
          </cell>
          <cell r="D1880" t="str">
            <v>吳淨崴</v>
          </cell>
          <cell r="E1880">
            <v>870619</v>
          </cell>
          <cell r="F1880" t="str">
            <v>女</v>
          </cell>
          <cell r="G1880" t="str">
            <v>一般生</v>
          </cell>
        </row>
        <row r="1881">
          <cell r="A1881">
            <v>105400906</v>
          </cell>
          <cell r="B1881" t="str">
            <v>K123020868</v>
          </cell>
          <cell r="C1881" t="str">
            <v>休管</v>
          </cell>
          <cell r="D1881" t="str">
            <v>陳慈修</v>
          </cell>
          <cell r="E1881">
            <v>870108</v>
          </cell>
          <cell r="F1881" t="str">
            <v>男</v>
          </cell>
          <cell r="G1881" t="str">
            <v>一般生</v>
          </cell>
        </row>
        <row r="1882">
          <cell r="A1882">
            <v>105400907</v>
          </cell>
          <cell r="B1882" t="str">
            <v>K222668759</v>
          </cell>
          <cell r="C1882" t="str">
            <v>休管</v>
          </cell>
          <cell r="D1882" t="str">
            <v>張捷晞</v>
          </cell>
          <cell r="E1882">
            <v>860909</v>
          </cell>
          <cell r="F1882" t="str">
            <v>女</v>
          </cell>
          <cell r="G1882" t="str">
            <v>一般生</v>
          </cell>
        </row>
        <row r="1883">
          <cell r="A1883">
            <v>105400908</v>
          </cell>
          <cell r="B1883" t="str">
            <v>K222769537</v>
          </cell>
          <cell r="C1883" t="str">
            <v>休管</v>
          </cell>
          <cell r="D1883" t="str">
            <v>紀佩萱</v>
          </cell>
          <cell r="E1883">
            <v>870613</v>
          </cell>
          <cell r="F1883" t="str">
            <v>女</v>
          </cell>
          <cell r="G1883" t="str">
            <v>一般生</v>
          </cell>
        </row>
        <row r="1884">
          <cell r="A1884">
            <v>105400910</v>
          </cell>
          <cell r="B1884" t="str">
            <v>A127540406</v>
          </cell>
          <cell r="C1884" t="str">
            <v>休管</v>
          </cell>
          <cell r="D1884" t="str">
            <v>呂柏諺</v>
          </cell>
          <cell r="E1884">
            <v>870209</v>
          </cell>
          <cell r="F1884" t="str">
            <v>男</v>
          </cell>
          <cell r="G1884" t="str">
            <v>一般生</v>
          </cell>
        </row>
        <row r="1885">
          <cell r="A1885">
            <v>105400914</v>
          </cell>
          <cell r="B1885" t="str">
            <v>F229483483</v>
          </cell>
          <cell r="C1885" t="str">
            <v>休管</v>
          </cell>
          <cell r="D1885" t="str">
            <v>何欣怡</v>
          </cell>
          <cell r="E1885">
            <v>870501</v>
          </cell>
          <cell r="F1885" t="str">
            <v>女</v>
          </cell>
          <cell r="G1885" t="str">
            <v>一般生</v>
          </cell>
        </row>
        <row r="1886">
          <cell r="A1886">
            <v>105400916</v>
          </cell>
          <cell r="B1886" t="str">
            <v>K222971591</v>
          </cell>
          <cell r="C1886" t="str">
            <v>休管</v>
          </cell>
          <cell r="D1886" t="str">
            <v>徐觀雯</v>
          </cell>
          <cell r="E1886">
            <v>870208</v>
          </cell>
          <cell r="F1886" t="str">
            <v>女</v>
          </cell>
          <cell r="G1886" t="str">
            <v>一般生</v>
          </cell>
        </row>
        <row r="1887">
          <cell r="A1887">
            <v>105400917</v>
          </cell>
          <cell r="B1887" t="str">
            <v>K222486917</v>
          </cell>
          <cell r="C1887" t="str">
            <v>休管</v>
          </cell>
          <cell r="D1887" t="str">
            <v>徐漾婷</v>
          </cell>
          <cell r="E1887">
            <v>861118</v>
          </cell>
          <cell r="F1887" t="str">
            <v>女</v>
          </cell>
          <cell r="G1887" t="str">
            <v>一般生</v>
          </cell>
        </row>
        <row r="1888">
          <cell r="A1888">
            <v>105400918</v>
          </cell>
          <cell r="B1888" t="str">
            <v>H225161960</v>
          </cell>
          <cell r="C1888" t="str">
            <v>休管</v>
          </cell>
          <cell r="D1888" t="str">
            <v>葉虔宇</v>
          </cell>
          <cell r="E1888">
            <v>870602</v>
          </cell>
          <cell r="F1888" t="str">
            <v>女</v>
          </cell>
          <cell r="G1888" t="str">
            <v>一般生</v>
          </cell>
        </row>
        <row r="1889">
          <cell r="A1889">
            <v>105400919</v>
          </cell>
          <cell r="B1889" t="str">
            <v>K123004140</v>
          </cell>
          <cell r="C1889" t="str">
            <v>休管</v>
          </cell>
          <cell r="D1889" t="str">
            <v>邱彥華</v>
          </cell>
          <cell r="E1889">
            <v>861026</v>
          </cell>
          <cell r="F1889" t="str">
            <v>男</v>
          </cell>
          <cell r="G1889" t="str">
            <v>一般生</v>
          </cell>
        </row>
        <row r="1890">
          <cell r="A1890">
            <v>105400921</v>
          </cell>
          <cell r="B1890" t="str">
            <v>K222768209</v>
          </cell>
          <cell r="C1890" t="str">
            <v>休管</v>
          </cell>
          <cell r="D1890" t="str">
            <v>林嘉慧</v>
          </cell>
          <cell r="E1890">
            <v>861111</v>
          </cell>
          <cell r="F1890" t="str">
            <v>女</v>
          </cell>
          <cell r="G1890" t="str">
            <v>一般生</v>
          </cell>
        </row>
        <row r="1891">
          <cell r="A1891">
            <v>105400922</v>
          </cell>
          <cell r="B1891" t="str">
            <v>F130157410</v>
          </cell>
          <cell r="C1891" t="str">
            <v>休管</v>
          </cell>
          <cell r="D1891" t="str">
            <v>謝明宗</v>
          </cell>
          <cell r="E1891">
            <v>870110</v>
          </cell>
          <cell r="F1891" t="str">
            <v>男</v>
          </cell>
          <cell r="G1891" t="str">
            <v>一般生</v>
          </cell>
        </row>
        <row r="1892">
          <cell r="A1892">
            <v>105400924</v>
          </cell>
          <cell r="B1892" t="str">
            <v>K222971635</v>
          </cell>
          <cell r="C1892" t="str">
            <v>休管</v>
          </cell>
          <cell r="D1892" t="str">
            <v>羅翊真</v>
          </cell>
          <cell r="E1892">
            <v>870129</v>
          </cell>
          <cell r="F1892" t="str">
            <v>女</v>
          </cell>
          <cell r="G1892" t="str">
            <v>一般生</v>
          </cell>
        </row>
        <row r="1893">
          <cell r="A1893">
            <v>105400925</v>
          </cell>
          <cell r="B1893" t="str">
            <v>Q124244615</v>
          </cell>
          <cell r="C1893" t="str">
            <v>休管</v>
          </cell>
          <cell r="D1893" t="str">
            <v>郭芃杞</v>
          </cell>
          <cell r="E1893">
            <v>870118</v>
          </cell>
          <cell r="F1893" t="str">
            <v>男</v>
          </cell>
          <cell r="G1893" t="str">
            <v>一般生</v>
          </cell>
        </row>
        <row r="1894">
          <cell r="A1894">
            <v>105400927</v>
          </cell>
          <cell r="B1894" t="str">
            <v>K222578536</v>
          </cell>
          <cell r="C1894" t="str">
            <v>休管</v>
          </cell>
          <cell r="D1894" t="str">
            <v>邱玉瀅</v>
          </cell>
          <cell r="E1894">
            <v>870620</v>
          </cell>
          <cell r="F1894" t="str">
            <v>女</v>
          </cell>
          <cell r="G1894" t="str">
            <v>一般生</v>
          </cell>
        </row>
        <row r="1895">
          <cell r="A1895">
            <v>105400929</v>
          </cell>
          <cell r="B1895" t="str">
            <v>K123060353</v>
          </cell>
          <cell r="C1895" t="str">
            <v>休管</v>
          </cell>
          <cell r="D1895" t="str">
            <v>莊耀陞</v>
          </cell>
          <cell r="E1895">
            <v>870717</v>
          </cell>
          <cell r="F1895" t="str">
            <v>男</v>
          </cell>
          <cell r="G1895" t="str">
            <v>一般生</v>
          </cell>
        </row>
        <row r="1896">
          <cell r="A1896">
            <v>105400932</v>
          </cell>
          <cell r="B1896" t="str">
            <v>F130725981</v>
          </cell>
          <cell r="C1896" t="str">
            <v>休管</v>
          </cell>
          <cell r="D1896" t="str">
            <v>簡維德</v>
          </cell>
          <cell r="E1896">
            <v>870119</v>
          </cell>
          <cell r="F1896" t="str">
            <v>男</v>
          </cell>
          <cell r="G1896" t="str">
            <v>一般生</v>
          </cell>
        </row>
        <row r="1897">
          <cell r="A1897">
            <v>105400933</v>
          </cell>
          <cell r="B1897" t="str">
            <v>A229236710</v>
          </cell>
          <cell r="C1897" t="str">
            <v>休管</v>
          </cell>
          <cell r="D1897" t="str">
            <v>王思樺</v>
          </cell>
          <cell r="E1897">
            <v>870508</v>
          </cell>
          <cell r="F1897" t="str">
            <v>女</v>
          </cell>
          <cell r="G1897" t="str">
            <v>一般生</v>
          </cell>
        </row>
        <row r="1898">
          <cell r="A1898">
            <v>105400938</v>
          </cell>
          <cell r="B1898" t="str">
            <v>F130071719</v>
          </cell>
          <cell r="C1898" t="str">
            <v>休管</v>
          </cell>
          <cell r="D1898" t="str">
            <v>李宗彥</v>
          </cell>
          <cell r="E1898">
            <v>860905</v>
          </cell>
          <cell r="F1898" t="str">
            <v>男</v>
          </cell>
          <cell r="G1898" t="str">
            <v>一般生</v>
          </cell>
        </row>
        <row r="1899">
          <cell r="A1899">
            <v>105400941</v>
          </cell>
          <cell r="B1899" t="str">
            <v>K222768576</v>
          </cell>
          <cell r="C1899" t="str">
            <v>休管</v>
          </cell>
          <cell r="D1899" t="str">
            <v>洪稚雯</v>
          </cell>
          <cell r="E1899">
            <v>870121</v>
          </cell>
          <cell r="F1899" t="str">
            <v>女</v>
          </cell>
          <cell r="G1899" t="str">
            <v>一般生</v>
          </cell>
        </row>
        <row r="1900">
          <cell r="A1900">
            <v>105400942</v>
          </cell>
          <cell r="B1900" t="str">
            <v>K123018395</v>
          </cell>
          <cell r="C1900" t="str">
            <v>休管</v>
          </cell>
          <cell r="D1900" t="str">
            <v>洪祥瑀</v>
          </cell>
          <cell r="E1900">
            <v>860816</v>
          </cell>
          <cell r="F1900" t="str">
            <v>男</v>
          </cell>
          <cell r="G1900" t="str">
            <v>一般生</v>
          </cell>
        </row>
        <row r="1901">
          <cell r="A1901">
            <v>105400943</v>
          </cell>
          <cell r="B1901" t="str">
            <v>J222826107</v>
          </cell>
          <cell r="C1901" t="str">
            <v>休管</v>
          </cell>
          <cell r="D1901" t="str">
            <v>詹巧筠</v>
          </cell>
          <cell r="E1901">
            <v>860130</v>
          </cell>
          <cell r="F1901" t="str">
            <v>女</v>
          </cell>
          <cell r="G1901" t="str">
            <v>一般生</v>
          </cell>
        </row>
        <row r="1902">
          <cell r="A1902">
            <v>105400944</v>
          </cell>
          <cell r="B1902" t="str">
            <v>F130216389</v>
          </cell>
          <cell r="C1902" t="str">
            <v>休管</v>
          </cell>
          <cell r="D1902" t="str">
            <v>李偉緁</v>
          </cell>
          <cell r="E1902">
            <v>861225</v>
          </cell>
          <cell r="F1902" t="str">
            <v>男</v>
          </cell>
          <cell r="G1902" t="str">
            <v>一般生</v>
          </cell>
        </row>
        <row r="1903">
          <cell r="A1903">
            <v>105400945</v>
          </cell>
          <cell r="B1903" t="str">
            <v>K222487030</v>
          </cell>
          <cell r="C1903" t="str">
            <v>休管</v>
          </cell>
          <cell r="D1903" t="str">
            <v>游孟萱</v>
          </cell>
          <cell r="E1903">
            <v>861204</v>
          </cell>
          <cell r="F1903" t="str">
            <v>女</v>
          </cell>
          <cell r="G1903" t="str">
            <v>一般生</v>
          </cell>
        </row>
        <row r="1904">
          <cell r="A1904">
            <v>105400946</v>
          </cell>
          <cell r="B1904" t="str">
            <v>K122998205</v>
          </cell>
          <cell r="C1904" t="str">
            <v>休管</v>
          </cell>
          <cell r="D1904" t="str">
            <v>謝宗廷</v>
          </cell>
          <cell r="E1904">
            <v>870521</v>
          </cell>
          <cell r="F1904" t="str">
            <v>男</v>
          </cell>
          <cell r="G1904" t="str">
            <v>一般生</v>
          </cell>
        </row>
        <row r="1905">
          <cell r="A1905">
            <v>105400951</v>
          </cell>
          <cell r="B1905" t="str">
            <v>O100473481</v>
          </cell>
          <cell r="C1905" t="str">
            <v>休管</v>
          </cell>
          <cell r="D1905" t="str">
            <v>劉營勳</v>
          </cell>
          <cell r="E1905">
            <v>870210</v>
          </cell>
          <cell r="F1905" t="str">
            <v>男</v>
          </cell>
          <cell r="G1905" t="str">
            <v>一般生</v>
          </cell>
        </row>
        <row r="1906">
          <cell r="A1906">
            <v>105400952</v>
          </cell>
          <cell r="B1906" t="str">
            <v>O200410413</v>
          </cell>
          <cell r="C1906" t="str">
            <v>休管</v>
          </cell>
          <cell r="D1906" t="str">
            <v>林宣諭</v>
          </cell>
          <cell r="E1906">
            <v>851102</v>
          </cell>
          <cell r="F1906" t="str">
            <v>女</v>
          </cell>
          <cell r="G1906" t="str">
            <v>一般生</v>
          </cell>
        </row>
        <row r="1907">
          <cell r="A1907">
            <v>105400953</v>
          </cell>
          <cell r="B1907" t="str">
            <v>K122566329</v>
          </cell>
          <cell r="C1907" t="str">
            <v>休管</v>
          </cell>
          <cell r="D1907" t="str">
            <v>彭志傑</v>
          </cell>
          <cell r="E1907">
            <v>870828</v>
          </cell>
          <cell r="F1907" t="str">
            <v>男</v>
          </cell>
          <cell r="G1907" t="str">
            <v>一般生</v>
          </cell>
        </row>
        <row r="1908">
          <cell r="A1908">
            <v>105400954</v>
          </cell>
          <cell r="B1908" t="str">
            <v>K122840722</v>
          </cell>
          <cell r="C1908" t="str">
            <v>休管</v>
          </cell>
          <cell r="D1908" t="str">
            <v>林立賢</v>
          </cell>
          <cell r="E1908">
            <v>870107</v>
          </cell>
          <cell r="F1908" t="str">
            <v>男</v>
          </cell>
          <cell r="G1908" t="str">
            <v>一般生</v>
          </cell>
        </row>
        <row r="1909">
          <cell r="A1909">
            <v>105400955</v>
          </cell>
          <cell r="B1909" t="str">
            <v>K122992570</v>
          </cell>
          <cell r="C1909" t="str">
            <v>休管</v>
          </cell>
          <cell r="D1909" t="str">
            <v>林靖翔</v>
          </cell>
          <cell r="E1909">
            <v>861022</v>
          </cell>
          <cell r="F1909" t="str">
            <v>男</v>
          </cell>
          <cell r="G1909" t="str">
            <v>一般生</v>
          </cell>
        </row>
        <row r="1910">
          <cell r="A1910">
            <v>105400956</v>
          </cell>
          <cell r="B1910" t="str">
            <v>L125109862</v>
          </cell>
          <cell r="C1910" t="str">
            <v>休管</v>
          </cell>
          <cell r="D1910" t="str">
            <v>康宇濬</v>
          </cell>
          <cell r="E1910">
            <v>870825</v>
          </cell>
          <cell r="F1910" t="str">
            <v>男</v>
          </cell>
          <cell r="G1910" t="str">
            <v>一般生</v>
          </cell>
        </row>
        <row r="1911">
          <cell r="A1911">
            <v>105400959</v>
          </cell>
          <cell r="B1911" t="str">
            <v>H125027247</v>
          </cell>
          <cell r="C1911" t="str">
            <v>休管</v>
          </cell>
          <cell r="D1911" t="str">
            <v>廖庭暉</v>
          </cell>
          <cell r="E1911">
            <v>861005</v>
          </cell>
          <cell r="F1911" t="str">
            <v>男</v>
          </cell>
          <cell r="G1911" t="str">
            <v>一般生</v>
          </cell>
        </row>
        <row r="1912">
          <cell r="A1912">
            <v>105400961</v>
          </cell>
          <cell r="B1912" t="str">
            <v>L224884635</v>
          </cell>
          <cell r="C1912" t="str">
            <v>休管</v>
          </cell>
          <cell r="D1912" t="str">
            <v>廖珆婷</v>
          </cell>
          <cell r="E1912">
            <v>870101</v>
          </cell>
          <cell r="F1912" t="str">
            <v>女</v>
          </cell>
          <cell r="G1912" t="str">
            <v>一般生</v>
          </cell>
        </row>
        <row r="1913">
          <cell r="A1913">
            <v>105400962</v>
          </cell>
          <cell r="B1913" t="str">
            <v>K122833236</v>
          </cell>
          <cell r="C1913" t="str">
            <v>休管</v>
          </cell>
          <cell r="D1913" t="str">
            <v>劉烜榽</v>
          </cell>
          <cell r="E1913">
            <v>851227</v>
          </cell>
          <cell r="F1913" t="str">
            <v>男</v>
          </cell>
          <cell r="G1913" t="str">
            <v>一般生</v>
          </cell>
        </row>
        <row r="1914">
          <cell r="A1914">
            <v>105400963</v>
          </cell>
          <cell r="B1914" t="str">
            <v>K222770790</v>
          </cell>
          <cell r="C1914" t="str">
            <v>休管</v>
          </cell>
          <cell r="D1914" t="str">
            <v>徐欣亞</v>
          </cell>
          <cell r="E1914">
            <v>870811</v>
          </cell>
          <cell r="F1914" t="str">
            <v>女</v>
          </cell>
          <cell r="G1914" t="str">
            <v>原住民</v>
          </cell>
        </row>
        <row r="1915">
          <cell r="A1915">
            <v>105400964</v>
          </cell>
          <cell r="B1915" t="str">
            <v>K122840875</v>
          </cell>
          <cell r="C1915" t="str">
            <v>休管</v>
          </cell>
          <cell r="D1915" t="str">
            <v>吳家寶</v>
          </cell>
          <cell r="E1915">
            <v>870208</v>
          </cell>
          <cell r="F1915" t="str">
            <v>男</v>
          </cell>
          <cell r="G1915" t="str">
            <v>一般生</v>
          </cell>
        </row>
        <row r="1916">
          <cell r="A1916">
            <v>105401052</v>
          </cell>
          <cell r="B1916" t="str">
            <v>H224827058</v>
          </cell>
          <cell r="C1916" t="str">
            <v>休管</v>
          </cell>
          <cell r="D1916" t="str">
            <v>朱秝嫻</v>
          </cell>
          <cell r="E1916">
            <v>860624</v>
          </cell>
          <cell r="F1916" t="str">
            <v>女</v>
          </cell>
          <cell r="G1916" t="str">
            <v>一般生</v>
          </cell>
        </row>
        <row r="1917">
          <cell r="A1917">
            <v>105401053</v>
          </cell>
          <cell r="B1917" t="str">
            <v>H225186716</v>
          </cell>
          <cell r="C1917" t="str">
            <v>休管</v>
          </cell>
          <cell r="D1917" t="str">
            <v>戴欣怡</v>
          </cell>
          <cell r="E1917">
            <v>870815</v>
          </cell>
          <cell r="F1917" t="str">
            <v>女</v>
          </cell>
          <cell r="G1917" t="str">
            <v>一般生</v>
          </cell>
        </row>
        <row r="1918">
          <cell r="A1918">
            <v>105401055</v>
          </cell>
          <cell r="B1918" t="str">
            <v>M122815328</v>
          </cell>
          <cell r="C1918" t="str">
            <v>休管</v>
          </cell>
          <cell r="D1918" t="str">
            <v>黃威智</v>
          </cell>
          <cell r="E1918">
            <v>870422</v>
          </cell>
          <cell r="F1918" t="str">
            <v>男</v>
          </cell>
          <cell r="G1918" t="str">
            <v>重度／極重度身心障礙學生</v>
          </cell>
        </row>
        <row r="1919">
          <cell r="A1919">
            <v>105401058</v>
          </cell>
          <cell r="B1919" t="str">
            <v>L124983453</v>
          </cell>
          <cell r="C1919" t="str">
            <v>休管</v>
          </cell>
          <cell r="D1919" t="str">
            <v>賴駿赫</v>
          </cell>
          <cell r="E1919">
            <v>870205</v>
          </cell>
          <cell r="F1919" t="str">
            <v>男</v>
          </cell>
          <cell r="G1919" t="str">
            <v>一般生</v>
          </cell>
        </row>
        <row r="1920">
          <cell r="A1920">
            <v>105401059</v>
          </cell>
          <cell r="B1920" t="str">
            <v>J222861811</v>
          </cell>
          <cell r="C1920" t="str">
            <v>休管</v>
          </cell>
          <cell r="D1920" t="str">
            <v>黃梓涵</v>
          </cell>
          <cell r="E1920">
            <v>861005</v>
          </cell>
          <cell r="F1920" t="str">
            <v>女</v>
          </cell>
          <cell r="G1920" t="str">
            <v>一般生</v>
          </cell>
        </row>
        <row r="1921">
          <cell r="A1921">
            <v>105401062</v>
          </cell>
          <cell r="B1921" t="str">
            <v>O200418017</v>
          </cell>
          <cell r="C1921" t="str">
            <v>休管</v>
          </cell>
          <cell r="D1921" t="str">
            <v>司巧霖</v>
          </cell>
          <cell r="E1921">
            <v>870402</v>
          </cell>
          <cell r="F1921" t="str">
            <v>女</v>
          </cell>
          <cell r="G1921" t="str">
            <v>原住民</v>
          </cell>
        </row>
        <row r="1922">
          <cell r="A1922">
            <v>105401063</v>
          </cell>
          <cell r="B1922" t="str">
            <v>H125197780</v>
          </cell>
          <cell r="C1922" t="str">
            <v>休管</v>
          </cell>
          <cell r="D1922" t="str">
            <v>梁信弘</v>
          </cell>
          <cell r="E1922">
            <v>861015</v>
          </cell>
          <cell r="F1922" t="str">
            <v>男</v>
          </cell>
          <cell r="G1922" t="str">
            <v>一般生</v>
          </cell>
        </row>
        <row r="1923">
          <cell r="A1923">
            <v>105401064</v>
          </cell>
          <cell r="B1923" t="str">
            <v>H225084619</v>
          </cell>
          <cell r="C1923" t="str">
            <v>休管</v>
          </cell>
          <cell r="D1923" t="str">
            <v>項千嫚</v>
          </cell>
          <cell r="E1923">
            <v>870428</v>
          </cell>
          <cell r="F1923" t="str">
            <v>女</v>
          </cell>
          <cell r="G1923" t="str">
            <v>一般生</v>
          </cell>
        </row>
        <row r="1924">
          <cell r="A1924">
            <v>105401065</v>
          </cell>
          <cell r="B1924" t="str">
            <v>H224777811</v>
          </cell>
          <cell r="C1924" t="str">
            <v>休管</v>
          </cell>
          <cell r="D1924" t="str">
            <v>高筱慈</v>
          </cell>
          <cell r="E1924">
            <v>851217</v>
          </cell>
          <cell r="F1924" t="str">
            <v>女</v>
          </cell>
          <cell r="G1924" t="str">
            <v>一般生</v>
          </cell>
        </row>
        <row r="1925">
          <cell r="A1925">
            <v>105401068</v>
          </cell>
          <cell r="B1925" t="str">
            <v>K123058835</v>
          </cell>
          <cell r="C1925" t="str">
            <v>休管</v>
          </cell>
          <cell r="D1925" t="str">
            <v>邱子凡</v>
          </cell>
          <cell r="E1925">
            <v>870320</v>
          </cell>
          <cell r="F1925" t="str">
            <v>男</v>
          </cell>
          <cell r="G1925" t="str">
            <v>一般生</v>
          </cell>
        </row>
        <row r="1926">
          <cell r="A1926">
            <v>105401071</v>
          </cell>
          <cell r="B1926" t="str">
            <v>T224637179</v>
          </cell>
          <cell r="C1926" t="str">
            <v>休管</v>
          </cell>
          <cell r="D1926" t="str">
            <v>高意秈</v>
          </cell>
          <cell r="E1926">
            <v>870829</v>
          </cell>
          <cell r="F1926" t="str">
            <v>女</v>
          </cell>
          <cell r="G1926" t="str">
            <v>原住民</v>
          </cell>
        </row>
        <row r="1927">
          <cell r="A1927">
            <v>105401074</v>
          </cell>
          <cell r="B1927" t="str">
            <v>H125197851</v>
          </cell>
          <cell r="C1927" t="str">
            <v>休管</v>
          </cell>
          <cell r="D1927" t="str">
            <v>謝逸威</v>
          </cell>
          <cell r="E1927">
            <v>860908</v>
          </cell>
          <cell r="F1927" t="str">
            <v>男</v>
          </cell>
          <cell r="G1927" t="str">
            <v>一般生</v>
          </cell>
        </row>
        <row r="1928">
          <cell r="A1928">
            <v>105401075</v>
          </cell>
          <cell r="B1928" t="str">
            <v>K222960043</v>
          </cell>
          <cell r="C1928" t="str">
            <v>休管</v>
          </cell>
          <cell r="D1928" t="str">
            <v>陳典雅</v>
          </cell>
          <cell r="E1928">
            <v>861126</v>
          </cell>
          <cell r="F1928" t="str">
            <v>女</v>
          </cell>
          <cell r="G1928" t="str">
            <v>一般生</v>
          </cell>
        </row>
        <row r="1929">
          <cell r="A1929">
            <v>105401079</v>
          </cell>
          <cell r="B1929" t="str">
            <v>H225136725</v>
          </cell>
          <cell r="C1929" t="str">
            <v>休管</v>
          </cell>
          <cell r="D1929" t="str">
            <v>蘇于庭</v>
          </cell>
          <cell r="E1929">
            <v>861212</v>
          </cell>
          <cell r="F1929" t="str">
            <v>女</v>
          </cell>
          <cell r="G1929" t="str">
            <v>一般生</v>
          </cell>
        </row>
        <row r="1930">
          <cell r="A1930">
            <v>105401080</v>
          </cell>
          <cell r="B1930" t="str">
            <v>K222577315</v>
          </cell>
          <cell r="C1930" t="str">
            <v>休管</v>
          </cell>
          <cell r="D1930" t="str">
            <v>陳柔安</v>
          </cell>
          <cell r="E1930">
            <v>870228</v>
          </cell>
          <cell r="F1930" t="str">
            <v>女</v>
          </cell>
          <cell r="G1930" t="str">
            <v>一般生</v>
          </cell>
        </row>
        <row r="1931">
          <cell r="A1931">
            <v>105401081</v>
          </cell>
          <cell r="B1931" t="str">
            <v>L125443074</v>
          </cell>
          <cell r="C1931" t="str">
            <v>休管</v>
          </cell>
          <cell r="D1931" t="str">
            <v>王揚智</v>
          </cell>
          <cell r="E1931">
            <v>870828</v>
          </cell>
          <cell r="F1931" t="str">
            <v>男</v>
          </cell>
          <cell r="G1931" t="str">
            <v>一般生</v>
          </cell>
        </row>
        <row r="1932">
          <cell r="A1932">
            <v>105401082</v>
          </cell>
          <cell r="B1932" t="str">
            <v>K123056519</v>
          </cell>
          <cell r="C1932" t="str">
            <v>休管</v>
          </cell>
          <cell r="D1932" t="str">
            <v>黃奕凱</v>
          </cell>
          <cell r="E1932">
            <v>861202</v>
          </cell>
          <cell r="F1932" t="str">
            <v>男</v>
          </cell>
          <cell r="G1932" t="str">
            <v>一般生</v>
          </cell>
        </row>
        <row r="1933">
          <cell r="A1933">
            <v>105402686</v>
          </cell>
          <cell r="B1933" t="str">
            <v>K222972089</v>
          </cell>
          <cell r="C1933">
            <v>0</v>
          </cell>
          <cell r="D1933" t="str">
            <v>黎宜潔</v>
          </cell>
          <cell r="E1933">
            <v>870225</v>
          </cell>
          <cell r="F1933" t="str">
            <v>女</v>
          </cell>
          <cell r="G1933" t="str">
            <v>一般生</v>
          </cell>
        </row>
        <row r="1934">
          <cell r="A1934">
            <v>105401085</v>
          </cell>
          <cell r="B1934" t="str">
            <v>L125173960</v>
          </cell>
          <cell r="C1934" t="str">
            <v>休管</v>
          </cell>
          <cell r="D1934" t="str">
            <v>黃翊維</v>
          </cell>
          <cell r="E1934">
            <v>860801</v>
          </cell>
          <cell r="F1934" t="str">
            <v>男</v>
          </cell>
          <cell r="G1934" t="str">
            <v>一般生</v>
          </cell>
        </row>
        <row r="1935">
          <cell r="A1935">
            <v>105401089</v>
          </cell>
          <cell r="B1935" t="str">
            <v>H125227372</v>
          </cell>
          <cell r="C1935" t="str">
            <v>休管</v>
          </cell>
          <cell r="D1935" t="str">
            <v>吳文龍</v>
          </cell>
          <cell r="E1935">
            <v>870814</v>
          </cell>
          <cell r="F1935" t="str">
            <v>男</v>
          </cell>
          <cell r="G1935" t="str">
            <v>一般生</v>
          </cell>
        </row>
        <row r="1936">
          <cell r="A1936">
            <v>105401090</v>
          </cell>
          <cell r="B1936" t="str">
            <v>K222485849</v>
          </cell>
          <cell r="C1936" t="str">
            <v>休管</v>
          </cell>
          <cell r="D1936" t="str">
            <v>陳薇如</v>
          </cell>
          <cell r="E1936">
            <v>851202</v>
          </cell>
          <cell r="F1936" t="str">
            <v>女</v>
          </cell>
          <cell r="G1936" t="str">
            <v>一般生</v>
          </cell>
        </row>
        <row r="1937">
          <cell r="A1937">
            <v>105401092</v>
          </cell>
          <cell r="B1937" t="str">
            <v>K222716214</v>
          </cell>
          <cell r="C1937" t="str">
            <v>休管</v>
          </cell>
          <cell r="D1937" t="str">
            <v>李宥萁</v>
          </cell>
          <cell r="E1937">
            <v>860412</v>
          </cell>
          <cell r="F1937" t="str">
            <v>女</v>
          </cell>
          <cell r="G1937" t="str">
            <v>一般生</v>
          </cell>
        </row>
        <row r="1938">
          <cell r="A1938">
            <v>105401094</v>
          </cell>
          <cell r="B1938" t="str">
            <v>F130226349</v>
          </cell>
          <cell r="C1938" t="str">
            <v>休管</v>
          </cell>
          <cell r="D1938" t="str">
            <v>林維鑫</v>
          </cell>
          <cell r="E1938">
            <v>870605</v>
          </cell>
          <cell r="F1938" t="str">
            <v>男</v>
          </cell>
          <cell r="G1938" t="str">
            <v>輕度身心障礙學生</v>
          </cell>
        </row>
        <row r="1939">
          <cell r="A1939">
            <v>105401201</v>
          </cell>
          <cell r="B1939" t="str">
            <v>L125014448</v>
          </cell>
          <cell r="C1939" t="str">
            <v>休運</v>
          </cell>
          <cell r="D1939" t="str">
            <v>黃子峰</v>
          </cell>
          <cell r="E1939">
            <v>860416</v>
          </cell>
          <cell r="F1939" t="str">
            <v>男</v>
          </cell>
          <cell r="G1939" t="str">
            <v>一般生</v>
          </cell>
        </row>
        <row r="1940">
          <cell r="A1940">
            <v>105401202</v>
          </cell>
          <cell r="B1940" t="str">
            <v>H124127051</v>
          </cell>
          <cell r="C1940" t="str">
            <v>休運</v>
          </cell>
          <cell r="D1940" t="str">
            <v>王建泓</v>
          </cell>
          <cell r="E1940">
            <v>861217</v>
          </cell>
          <cell r="F1940" t="str">
            <v>男</v>
          </cell>
          <cell r="G1940" t="str">
            <v>一般生</v>
          </cell>
        </row>
        <row r="1941">
          <cell r="A1941">
            <v>105401207</v>
          </cell>
          <cell r="B1941" t="str">
            <v>S124890842</v>
          </cell>
          <cell r="C1941" t="str">
            <v>休運</v>
          </cell>
          <cell r="D1941" t="str">
            <v>謝念祖</v>
          </cell>
          <cell r="E1941">
            <v>870729</v>
          </cell>
          <cell r="F1941" t="str">
            <v>男</v>
          </cell>
          <cell r="G1941" t="str">
            <v>原住民低收</v>
          </cell>
        </row>
        <row r="1942">
          <cell r="A1942">
            <v>105401210</v>
          </cell>
          <cell r="B1942" t="str">
            <v>A125591389</v>
          </cell>
          <cell r="C1942" t="str">
            <v>休運</v>
          </cell>
          <cell r="D1942" t="str">
            <v>翁睿亨</v>
          </cell>
          <cell r="E1942">
            <v>870624</v>
          </cell>
          <cell r="F1942" t="str">
            <v>男</v>
          </cell>
          <cell r="G1942" t="str">
            <v>一般生</v>
          </cell>
        </row>
        <row r="1943">
          <cell r="A1943">
            <v>105401212</v>
          </cell>
          <cell r="B1943" t="str">
            <v>S124890253</v>
          </cell>
          <cell r="C1943" t="str">
            <v>休運</v>
          </cell>
          <cell r="D1943" t="str">
            <v>杜亞民</v>
          </cell>
          <cell r="E1943">
            <v>861015</v>
          </cell>
          <cell r="F1943" t="str">
            <v>男</v>
          </cell>
          <cell r="G1943" t="str">
            <v>原住民</v>
          </cell>
        </row>
        <row r="1944">
          <cell r="A1944">
            <v>105401213</v>
          </cell>
          <cell r="B1944" t="str">
            <v>K122788325</v>
          </cell>
          <cell r="C1944" t="str">
            <v>休運</v>
          </cell>
          <cell r="D1944" t="str">
            <v>張勝綸</v>
          </cell>
          <cell r="E1944">
            <v>870627</v>
          </cell>
          <cell r="F1944" t="str">
            <v>男</v>
          </cell>
          <cell r="G1944" t="str">
            <v>一般生</v>
          </cell>
        </row>
        <row r="1945">
          <cell r="A1945">
            <v>105401214</v>
          </cell>
          <cell r="B1945" t="str">
            <v>K123022102</v>
          </cell>
          <cell r="C1945" t="str">
            <v>休運</v>
          </cell>
          <cell r="D1945" t="str">
            <v>張江楠</v>
          </cell>
          <cell r="E1945">
            <v>870414</v>
          </cell>
          <cell r="F1945" t="str">
            <v>男</v>
          </cell>
          <cell r="G1945" t="str">
            <v>一般生</v>
          </cell>
        </row>
        <row r="1946">
          <cell r="A1946">
            <v>105401215</v>
          </cell>
          <cell r="B1946" t="str">
            <v>K123075676</v>
          </cell>
          <cell r="C1946" t="str">
            <v>休運</v>
          </cell>
          <cell r="D1946" t="str">
            <v>曾翊芃</v>
          </cell>
          <cell r="E1946">
            <v>861207</v>
          </cell>
          <cell r="F1946" t="str">
            <v>男</v>
          </cell>
          <cell r="G1946" t="str">
            <v>一般生</v>
          </cell>
        </row>
        <row r="1947">
          <cell r="A1947">
            <v>105401218</v>
          </cell>
          <cell r="B1947" t="str">
            <v>K123019409</v>
          </cell>
          <cell r="C1947" t="str">
            <v>休運</v>
          </cell>
          <cell r="D1947" t="str">
            <v>陳建鵬</v>
          </cell>
          <cell r="E1947">
            <v>861030</v>
          </cell>
          <cell r="F1947" t="str">
            <v>男</v>
          </cell>
          <cell r="G1947" t="str">
            <v>一般生</v>
          </cell>
        </row>
        <row r="1948">
          <cell r="A1948">
            <v>105401221</v>
          </cell>
          <cell r="B1948" t="str">
            <v>L224874175</v>
          </cell>
          <cell r="C1948" t="str">
            <v>休運</v>
          </cell>
          <cell r="D1948" t="str">
            <v>張嫚廷</v>
          </cell>
          <cell r="E1948">
            <v>861205</v>
          </cell>
          <cell r="F1948" t="str">
            <v>女</v>
          </cell>
          <cell r="G1948" t="str">
            <v>一般生</v>
          </cell>
        </row>
        <row r="1949">
          <cell r="A1949">
            <v>105401223</v>
          </cell>
          <cell r="B1949" t="str">
            <v>B123234926</v>
          </cell>
          <cell r="C1949" t="str">
            <v>休運</v>
          </cell>
          <cell r="D1949" t="str">
            <v>張皓維</v>
          </cell>
          <cell r="E1949">
            <v>870303</v>
          </cell>
          <cell r="F1949" t="str">
            <v>男</v>
          </cell>
          <cell r="G1949" t="str">
            <v>一般生</v>
          </cell>
        </row>
        <row r="1950">
          <cell r="A1950">
            <v>105401224</v>
          </cell>
          <cell r="B1950" t="str">
            <v>K123022344</v>
          </cell>
          <cell r="C1950" t="str">
            <v>休運</v>
          </cell>
          <cell r="D1950" t="str">
            <v>林育誠</v>
          </cell>
          <cell r="E1950">
            <v>870503</v>
          </cell>
          <cell r="F1950" t="str">
            <v>男</v>
          </cell>
          <cell r="G1950" t="str">
            <v>一般生</v>
          </cell>
        </row>
        <row r="1951">
          <cell r="A1951">
            <v>105401225</v>
          </cell>
          <cell r="B1951" t="str">
            <v>K122920341</v>
          </cell>
          <cell r="C1951" t="str">
            <v>休運</v>
          </cell>
          <cell r="D1951" t="str">
            <v>羅楹華</v>
          </cell>
          <cell r="E1951">
            <v>860919</v>
          </cell>
          <cell r="F1951" t="str">
            <v>男</v>
          </cell>
          <cell r="G1951" t="str">
            <v>一般生</v>
          </cell>
        </row>
        <row r="1952">
          <cell r="A1952">
            <v>105401226</v>
          </cell>
          <cell r="B1952" t="str">
            <v>H125327608</v>
          </cell>
          <cell r="C1952" t="str">
            <v>休運</v>
          </cell>
          <cell r="D1952" t="str">
            <v>丁琮恩</v>
          </cell>
          <cell r="E1952">
            <v>870818</v>
          </cell>
          <cell r="F1952" t="str">
            <v>男</v>
          </cell>
          <cell r="G1952" t="str">
            <v>一般生</v>
          </cell>
        </row>
        <row r="1953">
          <cell r="A1953">
            <v>105401227</v>
          </cell>
          <cell r="B1953" t="str">
            <v>O100457932</v>
          </cell>
          <cell r="C1953" t="str">
            <v>休運</v>
          </cell>
          <cell r="D1953" t="str">
            <v>徐晉翔</v>
          </cell>
          <cell r="E1953">
            <v>860215</v>
          </cell>
          <cell r="F1953" t="str">
            <v>男</v>
          </cell>
          <cell r="G1953" t="str">
            <v>一般生</v>
          </cell>
        </row>
        <row r="1954">
          <cell r="A1954">
            <v>105401228</v>
          </cell>
          <cell r="B1954" t="str">
            <v>F129904387</v>
          </cell>
          <cell r="C1954" t="str">
            <v>休運</v>
          </cell>
          <cell r="D1954" t="str">
            <v>廖偉翔</v>
          </cell>
          <cell r="E1954">
            <v>860920</v>
          </cell>
          <cell r="F1954" t="str">
            <v>男</v>
          </cell>
          <cell r="G1954" t="str">
            <v>一般生</v>
          </cell>
        </row>
        <row r="1955">
          <cell r="A1955">
            <v>105401230</v>
          </cell>
          <cell r="B1955" t="str">
            <v>P124195321</v>
          </cell>
          <cell r="C1955" t="str">
            <v>休運</v>
          </cell>
          <cell r="D1955" t="str">
            <v>吳冠壕</v>
          </cell>
          <cell r="E1955">
            <v>860925</v>
          </cell>
          <cell r="F1955" t="str">
            <v>男</v>
          </cell>
          <cell r="G1955" t="str">
            <v>一般生</v>
          </cell>
        </row>
        <row r="1956">
          <cell r="A1956">
            <v>105401231</v>
          </cell>
          <cell r="B1956" t="str">
            <v>K123060620</v>
          </cell>
          <cell r="C1956" t="str">
            <v>休運</v>
          </cell>
          <cell r="D1956" t="str">
            <v>蕭皓文</v>
          </cell>
          <cell r="E1956">
            <v>870623</v>
          </cell>
          <cell r="F1956" t="str">
            <v>男</v>
          </cell>
          <cell r="G1956" t="str">
            <v>一般生</v>
          </cell>
        </row>
        <row r="1957">
          <cell r="A1957">
            <v>105401232</v>
          </cell>
          <cell r="B1957" t="str">
            <v>K122934809</v>
          </cell>
          <cell r="C1957" t="str">
            <v>休運</v>
          </cell>
          <cell r="D1957" t="str">
            <v>梁家華</v>
          </cell>
          <cell r="E1957">
            <v>870305</v>
          </cell>
          <cell r="F1957" t="str">
            <v>男</v>
          </cell>
          <cell r="G1957" t="str">
            <v>一般生</v>
          </cell>
        </row>
        <row r="1958">
          <cell r="A1958">
            <v>105401233</v>
          </cell>
          <cell r="B1958" t="str">
            <v>K122919900</v>
          </cell>
          <cell r="C1958" t="str">
            <v>休運</v>
          </cell>
          <cell r="D1958" t="str">
            <v>吳柏億</v>
          </cell>
          <cell r="E1958">
            <v>860308</v>
          </cell>
          <cell r="F1958" t="str">
            <v>男</v>
          </cell>
          <cell r="G1958" t="str">
            <v>一般生</v>
          </cell>
        </row>
        <row r="1959">
          <cell r="A1959">
            <v>105401234</v>
          </cell>
          <cell r="B1959" t="str">
            <v>K122548705</v>
          </cell>
          <cell r="C1959" t="str">
            <v>休運</v>
          </cell>
          <cell r="D1959" t="str">
            <v>吳昌宇</v>
          </cell>
          <cell r="E1959">
            <v>851030</v>
          </cell>
          <cell r="F1959" t="str">
            <v>男</v>
          </cell>
          <cell r="G1959" t="str">
            <v>一般生</v>
          </cell>
        </row>
        <row r="1960">
          <cell r="A1960">
            <v>105401235</v>
          </cell>
          <cell r="B1960" t="str">
            <v>J122919552</v>
          </cell>
          <cell r="C1960" t="str">
            <v>休運</v>
          </cell>
          <cell r="D1960" t="str">
            <v>黃少鈞</v>
          </cell>
          <cell r="E1960">
            <v>860917</v>
          </cell>
          <cell r="F1960" t="str">
            <v>男</v>
          </cell>
          <cell r="G1960" t="str">
            <v>一般生</v>
          </cell>
        </row>
        <row r="1961">
          <cell r="A1961">
            <v>105401237</v>
          </cell>
          <cell r="B1961" t="str">
            <v>K122840884</v>
          </cell>
          <cell r="C1961" t="str">
            <v>休運</v>
          </cell>
          <cell r="D1961" t="str">
            <v>洪暐哲</v>
          </cell>
          <cell r="E1961">
            <v>870210</v>
          </cell>
          <cell r="F1961" t="str">
            <v>男</v>
          </cell>
          <cell r="G1961" t="str">
            <v>一般生</v>
          </cell>
        </row>
        <row r="1962">
          <cell r="A1962">
            <v>105401239</v>
          </cell>
          <cell r="B1962" t="str">
            <v>K222975204</v>
          </cell>
          <cell r="C1962" t="str">
            <v>休運</v>
          </cell>
          <cell r="D1962" t="str">
            <v>彭奕璇</v>
          </cell>
          <cell r="E1962">
            <v>870502</v>
          </cell>
          <cell r="F1962" t="str">
            <v>女</v>
          </cell>
          <cell r="G1962" t="str">
            <v>一般生</v>
          </cell>
        </row>
        <row r="1963">
          <cell r="A1963">
            <v>105401240</v>
          </cell>
          <cell r="B1963" t="str">
            <v>K222767480</v>
          </cell>
          <cell r="C1963" t="str">
            <v>休運</v>
          </cell>
          <cell r="D1963" t="str">
            <v>張妤萍</v>
          </cell>
          <cell r="E1963">
            <v>861029</v>
          </cell>
          <cell r="F1963" t="str">
            <v>女</v>
          </cell>
          <cell r="G1963" t="str">
            <v>一般生</v>
          </cell>
        </row>
        <row r="1964">
          <cell r="A1964">
            <v>105401241</v>
          </cell>
          <cell r="B1964" t="str">
            <v>K122840213</v>
          </cell>
          <cell r="C1964" t="str">
            <v>休運</v>
          </cell>
          <cell r="D1964" t="str">
            <v>張紘齊</v>
          </cell>
          <cell r="E1964">
            <v>861209</v>
          </cell>
          <cell r="F1964" t="str">
            <v>男</v>
          </cell>
          <cell r="G1964" t="str">
            <v>一般生</v>
          </cell>
        </row>
        <row r="1965">
          <cell r="A1965">
            <v>105401242</v>
          </cell>
          <cell r="B1965" t="str">
            <v>F129953335</v>
          </cell>
          <cell r="C1965" t="str">
            <v>休運</v>
          </cell>
          <cell r="D1965" t="str">
            <v>高浩恩</v>
          </cell>
          <cell r="E1965">
            <v>861019</v>
          </cell>
          <cell r="F1965" t="str">
            <v>男</v>
          </cell>
          <cell r="G1965" t="str">
            <v>一般生</v>
          </cell>
        </row>
        <row r="1966">
          <cell r="A1966">
            <v>105401243</v>
          </cell>
          <cell r="B1966" t="str">
            <v>H124124710</v>
          </cell>
          <cell r="C1966" t="str">
            <v>休運</v>
          </cell>
          <cell r="D1966" t="str">
            <v>陳大衛</v>
          </cell>
          <cell r="E1966">
            <v>860624</v>
          </cell>
          <cell r="F1966" t="str">
            <v>男</v>
          </cell>
          <cell r="G1966" t="str">
            <v>原住民</v>
          </cell>
        </row>
        <row r="1967">
          <cell r="A1967">
            <v>105401351</v>
          </cell>
          <cell r="B1967" t="str">
            <v>L225002164</v>
          </cell>
          <cell r="C1967" t="str">
            <v>休運</v>
          </cell>
          <cell r="D1967" t="str">
            <v>楊拾德</v>
          </cell>
          <cell r="E1967">
            <v>861014</v>
          </cell>
          <cell r="F1967" t="str">
            <v>女</v>
          </cell>
          <cell r="G1967" t="str">
            <v>一般生</v>
          </cell>
        </row>
        <row r="1968">
          <cell r="A1968">
            <v>105401352</v>
          </cell>
          <cell r="B1968" t="str">
            <v>F129954323</v>
          </cell>
          <cell r="C1968" t="str">
            <v>休運</v>
          </cell>
          <cell r="D1968" t="str">
            <v>沈廷瑋</v>
          </cell>
          <cell r="E1968">
            <v>861111</v>
          </cell>
          <cell r="F1968" t="str">
            <v>男</v>
          </cell>
          <cell r="G1968" t="str">
            <v>一般生</v>
          </cell>
        </row>
        <row r="1969">
          <cell r="A1969">
            <v>105401353</v>
          </cell>
          <cell r="B1969" t="str">
            <v>H224942747</v>
          </cell>
          <cell r="C1969" t="str">
            <v>休運</v>
          </cell>
          <cell r="D1969" t="str">
            <v>莊詒文</v>
          </cell>
          <cell r="E1969">
            <v>861028</v>
          </cell>
          <cell r="F1969" t="str">
            <v>女</v>
          </cell>
          <cell r="G1969" t="str">
            <v>一般生</v>
          </cell>
        </row>
        <row r="1970">
          <cell r="A1970">
            <v>105401354</v>
          </cell>
          <cell r="B1970" t="str">
            <v>H125025047</v>
          </cell>
          <cell r="C1970" t="str">
            <v>休運</v>
          </cell>
          <cell r="D1970" t="str">
            <v>王柏文</v>
          </cell>
          <cell r="E1970">
            <v>860909</v>
          </cell>
          <cell r="F1970" t="str">
            <v>男</v>
          </cell>
          <cell r="G1970" t="str">
            <v>一般生</v>
          </cell>
        </row>
        <row r="1971">
          <cell r="A1971">
            <v>105401355</v>
          </cell>
          <cell r="B1971" t="str">
            <v>H125080164</v>
          </cell>
          <cell r="C1971" t="str">
            <v>休運</v>
          </cell>
          <cell r="D1971" t="str">
            <v>姜裕紳</v>
          </cell>
          <cell r="E1971">
            <v>870307</v>
          </cell>
          <cell r="F1971" t="str">
            <v>男</v>
          </cell>
          <cell r="G1971" t="str">
            <v>一般生</v>
          </cell>
        </row>
        <row r="1972">
          <cell r="A1972">
            <v>105401356</v>
          </cell>
          <cell r="B1972" t="str">
            <v>L125120530</v>
          </cell>
          <cell r="C1972" t="str">
            <v>休運</v>
          </cell>
          <cell r="D1972" t="str">
            <v>張恩齊</v>
          </cell>
          <cell r="E1972">
            <v>861028</v>
          </cell>
          <cell r="F1972" t="str">
            <v>男</v>
          </cell>
          <cell r="G1972" t="str">
            <v>一般生</v>
          </cell>
        </row>
        <row r="1973">
          <cell r="A1973">
            <v>105401357</v>
          </cell>
          <cell r="B1973" t="str">
            <v>H125270097</v>
          </cell>
          <cell r="C1973" t="str">
            <v>休運</v>
          </cell>
          <cell r="D1973" t="str">
            <v>葉振卿</v>
          </cell>
          <cell r="E1973">
            <v>861220</v>
          </cell>
          <cell r="F1973" t="str">
            <v>男</v>
          </cell>
          <cell r="G1973" t="str">
            <v>一般生</v>
          </cell>
        </row>
        <row r="1974">
          <cell r="A1974">
            <v>105401358</v>
          </cell>
          <cell r="B1974" t="str">
            <v>E224657919</v>
          </cell>
          <cell r="C1974" t="str">
            <v>休運</v>
          </cell>
          <cell r="D1974" t="str">
            <v>謝芝鳳</v>
          </cell>
          <cell r="E1974">
            <v>861028</v>
          </cell>
          <cell r="F1974" t="str">
            <v>女</v>
          </cell>
          <cell r="G1974" t="str">
            <v>一般生</v>
          </cell>
        </row>
        <row r="1975">
          <cell r="A1975">
            <v>105401359</v>
          </cell>
          <cell r="B1975" t="str">
            <v>K122920752</v>
          </cell>
          <cell r="C1975" t="str">
            <v>休運</v>
          </cell>
          <cell r="D1975" t="str">
            <v>陳昱達</v>
          </cell>
          <cell r="E1975">
            <v>870201</v>
          </cell>
          <cell r="F1975" t="str">
            <v>男</v>
          </cell>
          <cell r="G1975" t="str">
            <v>一般生</v>
          </cell>
        </row>
        <row r="1976">
          <cell r="A1976">
            <v>105401360</v>
          </cell>
          <cell r="B1976" t="str">
            <v>F129952132</v>
          </cell>
          <cell r="C1976" t="str">
            <v>休運</v>
          </cell>
          <cell r="D1976" t="str">
            <v>方育聖</v>
          </cell>
          <cell r="E1976">
            <v>861204</v>
          </cell>
          <cell r="F1976" t="str">
            <v>男</v>
          </cell>
          <cell r="G1976" t="str">
            <v>一般生</v>
          </cell>
        </row>
        <row r="1977">
          <cell r="A1977">
            <v>105401361</v>
          </cell>
          <cell r="B1977" t="str">
            <v>J122845726</v>
          </cell>
          <cell r="C1977" t="str">
            <v>休運</v>
          </cell>
          <cell r="D1977" t="str">
            <v>黃崇嘉</v>
          </cell>
          <cell r="E1977">
            <v>870430</v>
          </cell>
          <cell r="F1977" t="str">
            <v>男</v>
          </cell>
          <cell r="G1977" t="str">
            <v>一般生</v>
          </cell>
        </row>
        <row r="1978">
          <cell r="A1978">
            <v>105401362</v>
          </cell>
          <cell r="B1978" t="str">
            <v>H125078815</v>
          </cell>
          <cell r="C1978" t="str">
            <v>休運</v>
          </cell>
          <cell r="D1978" t="str">
            <v>余愷振</v>
          </cell>
          <cell r="E1978">
            <v>870201</v>
          </cell>
          <cell r="F1978" t="str">
            <v>男</v>
          </cell>
          <cell r="G1978" t="str">
            <v>一般生</v>
          </cell>
        </row>
        <row r="1979">
          <cell r="A1979">
            <v>105401365</v>
          </cell>
          <cell r="B1979" t="str">
            <v>H224687643</v>
          </cell>
          <cell r="C1979" t="str">
            <v>休運</v>
          </cell>
          <cell r="D1979" t="str">
            <v>邱映綺</v>
          </cell>
          <cell r="E1979">
            <v>861026</v>
          </cell>
          <cell r="F1979" t="str">
            <v>女</v>
          </cell>
          <cell r="G1979" t="str">
            <v>一般生</v>
          </cell>
        </row>
        <row r="1980">
          <cell r="A1980">
            <v>105401366</v>
          </cell>
          <cell r="B1980" t="str">
            <v>K122920663</v>
          </cell>
          <cell r="C1980" t="str">
            <v>休運</v>
          </cell>
          <cell r="D1980" t="str">
            <v>范承翊</v>
          </cell>
          <cell r="E1980">
            <v>861203</v>
          </cell>
          <cell r="F1980" t="str">
            <v>男</v>
          </cell>
          <cell r="G1980" t="str">
            <v>一般生</v>
          </cell>
        </row>
        <row r="1981">
          <cell r="A1981">
            <v>105401368</v>
          </cell>
          <cell r="B1981" t="str">
            <v>K222487156</v>
          </cell>
          <cell r="C1981" t="str">
            <v>休運</v>
          </cell>
          <cell r="D1981" t="str">
            <v>凌珮馨</v>
          </cell>
          <cell r="E1981">
            <v>861226</v>
          </cell>
          <cell r="F1981" t="str">
            <v>女</v>
          </cell>
          <cell r="G1981" t="str">
            <v>一般生</v>
          </cell>
        </row>
        <row r="1982">
          <cell r="A1982">
            <v>105401370</v>
          </cell>
          <cell r="B1982" t="str">
            <v>J122940315</v>
          </cell>
          <cell r="C1982" t="str">
            <v>休運</v>
          </cell>
          <cell r="D1982" t="str">
            <v>魏宇澔</v>
          </cell>
          <cell r="E1982">
            <v>870810</v>
          </cell>
          <cell r="F1982" t="str">
            <v>男</v>
          </cell>
          <cell r="G1982" t="str">
            <v>一般生</v>
          </cell>
        </row>
        <row r="1983">
          <cell r="A1983">
            <v>105401371</v>
          </cell>
          <cell r="B1983" t="str">
            <v>J122944680</v>
          </cell>
          <cell r="C1983" t="str">
            <v>休運</v>
          </cell>
          <cell r="D1983" t="str">
            <v>謝秉諭</v>
          </cell>
          <cell r="E1983">
            <v>870713</v>
          </cell>
          <cell r="F1983" t="str">
            <v>男</v>
          </cell>
          <cell r="G1983" t="str">
            <v>一般生</v>
          </cell>
        </row>
        <row r="1984">
          <cell r="A1984">
            <v>105401373</v>
          </cell>
          <cell r="B1984" t="str">
            <v>K123004024</v>
          </cell>
          <cell r="C1984" t="str">
            <v>休運</v>
          </cell>
          <cell r="D1984" t="str">
            <v>黃文擇</v>
          </cell>
          <cell r="E1984">
            <v>861207</v>
          </cell>
          <cell r="F1984" t="str">
            <v>男</v>
          </cell>
          <cell r="G1984" t="str">
            <v>一般生</v>
          </cell>
        </row>
        <row r="1985">
          <cell r="A1985">
            <v>105401374</v>
          </cell>
          <cell r="B1985" t="str">
            <v>H125278146</v>
          </cell>
          <cell r="C1985" t="str">
            <v>休運</v>
          </cell>
          <cell r="D1985" t="str">
            <v>黃冠宇</v>
          </cell>
          <cell r="E1985">
            <v>870513</v>
          </cell>
          <cell r="F1985" t="str">
            <v>男</v>
          </cell>
          <cell r="G1985" t="str">
            <v>一般生</v>
          </cell>
        </row>
        <row r="1986">
          <cell r="A1986">
            <v>105401375</v>
          </cell>
          <cell r="B1986" t="str">
            <v>A126882870</v>
          </cell>
          <cell r="C1986" t="str">
            <v>休運</v>
          </cell>
          <cell r="D1986" t="str">
            <v>顏緯丞</v>
          </cell>
          <cell r="E1986">
            <v>870524</v>
          </cell>
          <cell r="F1986" t="str">
            <v>男</v>
          </cell>
          <cell r="G1986" t="str">
            <v>一般生</v>
          </cell>
        </row>
        <row r="1987">
          <cell r="A1987">
            <v>105401376</v>
          </cell>
          <cell r="B1987" t="str">
            <v>H125279634</v>
          </cell>
          <cell r="C1987" t="str">
            <v>休運</v>
          </cell>
          <cell r="D1987" t="str">
            <v>曾子彧</v>
          </cell>
          <cell r="E1987">
            <v>870729</v>
          </cell>
          <cell r="F1987" t="str">
            <v>男</v>
          </cell>
          <cell r="G1987" t="str">
            <v>一般生</v>
          </cell>
        </row>
        <row r="1988">
          <cell r="A1988">
            <v>105401377</v>
          </cell>
          <cell r="B1988" t="str">
            <v>A130212117</v>
          </cell>
          <cell r="C1988" t="str">
            <v>休運</v>
          </cell>
          <cell r="D1988" t="str">
            <v>謝義吉</v>
          </cell>
          <cell r="E1988">
            <v>870107</v>
          </cell>
          <cell r="F1988" t="str">
            <v>男</v>
          </cell>
          <cell r="G1988" t="str">
            <v>一般生</v>
          </cell>
        </row>
        <row r="1989">
          <cell r="A1989">
            <v>105401378</v>
          </cell>
          <cell r="B1989" t="str">
            <v>L124509546</v>
          </cell>
          <cell r="C1989" t="str">
            <v>休運</v>
          </cell>
          <cell r="D1989" t="str">
            <v>洪宗漢</v>
          </cell>
          <cell r="E1989">
            <v>870208</v>
          </cell>
          <cell r="F1989" t="str">
            <v>男</v>
          </cell>
          <cell r="G1989" t="str">
            <v>一般生</v>
          </cell>
        </row>
        <row r="1990">
          <cell r="A1990">
            <v>105401379</v>
          </cell>
          <cell r="B1990" t="str">
            <v>L124510209</v>
          </cell>
          <cell r="C1990" t="str">
            <v>休運</v>
          </cell>
          <cell r="D1990" t="str">
            <v>昱丞</v>
          </cell>
          <cell r="E1990">
            <v>870711</v>
          </cell>
          <cell r="F1990" t="str">
            <v>男</v>
          </cell>
          <cell r="G1990" t="str">
            <v>一般生</v>
          </cell>
        </row>
        <row r="1991">
          <cell r="A1991">
            <v>105401380</v>
          </cell>
          <cell r="B1991" t="str">
            <v>P124376684</v>
          </cell>
          <cell r="C1991" t="str">
            <v>休運</v>
          </cell>
          <cell r="D1991" t="str">
            <v>沈建華</v>
          </cell>
          <cell r="E1991">
            <v>861102</v>
          </cell>
          <cell r="F1991" t="str">
            <v>男</v>
          </cell>
          <cell r="G1991" t="str">
            <v>一般生</v>
          </cell>
        </row>
        <row r="1992">
          <cell r="A1992">
            <v>105401382</v>
          </cell>
          <cell r="B1992" t="str">
            <v>F129901153</v>
          </cell>
          <cell r="C1992" t="str">
            <v>休運</v>
          </cell>
          <cell r="D1992" t="str">
            <v>吳聿凡</v>
          </cell>
          <cell r="E1992">
            <v>860610</v>
          </cell>
          <cell r="F1992" t="str">
            <v>男</v>
          </cell>
          <cell r="G1992" t="str">
            <v>一般生</v>
          </cell>
        </row>
        <row r="1993">
          <cell r="A1993">
            <v>105401383</v>
          </cell>
          <cell r="B1993" t="str">
            <v>A130124176</v>
          </cell>
          <cell r="C1993" t="str">
            <v>休運</v>
          </cell>
          <cell r="D1993" t="str">
            <v>林啟賢</v>
          </cell>
          <cell r="E1993">
            <v>870423</v>
          </cell>
          <cell r="F1993" t="str">
            <v>男</v>
          </cell>
          <cell r="G1993" t="str">
            <v>一般生</v>
          </cell>
        </row>
        <row r="1994">
          <cell r="A1994">
            <v>105401384</v>
          </cell>
          <cell r="B1994" t="str">
            <v>K222334472</v>
          </cell>
          <cell r="C1994" t="str">
            <v>休運</v>
          </cell>
          <cell r="D1994" t="str">
            <v>黃姵菱</v>
          </cell>
          <cell r="E1994">
            <v>870311</v>
          </cell>
          <cell r="F1994" t="str">
            <v>女</v>
          </cell>
          <cell r="G1994" t="str">
            <v>輕度身心障礙學生</v>
          </cell>
        </row>
        <row r="1995">
          <cell r="A1995">
            <v>105401385</v>
          </cell>
          <cell r="B1995" t="str">
            <v>K222760641</v>
          </cell>
          <cell r="C1995" t="str">
            <v>休運</v>
          </cell>
          <cell r="D1995" t="str">
            <v>譚捷穗</v>
          </cell>
          <cell r="E1995">
            <v>850920</v>
          </cell>
          <cell r="F1995" t="str">
            <v>女</v>
          </cell>
          <cell r="G1995" t="str">
            <v>一般生</v>
          </cell>
        </row>
        <row r="1996">
          <cell r="A1996">
            <v>105401386</v>
          </cell>
          <cell r="B1996" t="str">
            <v>L125179640</v>
          </cell>
          <cell r="C1996" t="str">
            <v>休運</v>
          </cell>
          <cell r="D1996" t="str">
            <v>張泰錡</v>
          </cell>
          <cell r="E1996">
            <v>870831</v>
          </cell>
          <cell r="F1996" t="str">
            <v>男</v>
          </cell>
          <cell r="G1996" t="str">
            <v>一般生</v>
          </cell>
        </row>
        <row r="1997">
          <cell r="A1997">
            <v>105401387</v>
          </cell>
          <cell r="B1997" t="str">
            <v>K122842011</v>
          </cell>
          <cell r="C1997" t="str">
            <v>休運</v>
          </cell>
          <cell r="D1997" t="str">
            <v>黃暐晨</v>
          </cell>
          <cell r="E1997">
            <v>870624</v>
          </cell>
          <cell r="F1997" t="str">
            <v>男</v>
          </cell>
          <cell r="G1997" t="str">
            <v>一般生</v>
          </cell>
        </row>
        <row r="1998">
          <cell r="A1998">
            <v>105401390</v>
          </cell>
          <cell r="B1998" t="str">
            <v>K122821021</v>
          </cell>
          <cell r="C1998" t="str">
            <v>休運</v>
          </cell>
          <cell r="D1998" t="str">
            <v>湯智鈞</v>
          </cell>
          <cell r="E1998">
            <v>870216</v>
          </cell>
          <cell r="F1998" t="str">
            <v>男</v>
          </cell>
          <cell r="G1998" t="str">
            <v>一般生</v>
          </cell>
        </row>
        <row r="1999">
          <cell r="A1999">
            <v>105401391</v>
          </cell>
          <cell r="B1999" t="str">
            <v>L125265276</v>
          </cell>
          <cell r="C1999" t="str">
            <v>休運</v>
          </cell>
          <cell r="D1999" t="str">
            <v>張家祥</v>
          </cell>
          <cell r="E1999">
            <v>861227</v>
          </cell>
          <cell r="F1999" t="str">
            <v>男</v>
          </cell>
          <cell r="G1999" t="str">
            <v>一般生</v>
          </cell>
        </row>
        <row r="2000">
          <cell r="A2000">
            <v>105401392</v>
          </cell>
          <cell r="B2000" t="str">
            <v>N126298306</v>
          </cell>
          <cell r="C2000" t="str">
            <v>休運</v>
          </cell>
          <cell r="D2000" t="str">
            <v>賴建宇</v>
          </cell>
          <cell r="E2000">
            <v>870124</v>
          </cell>
          <cell r="F2000" t="str">
            <v>男</v>
          </cell>
          <cell r="G2000" t="str">
            <v>一般生</v>
          </cell>
        </row>
        <row r="2001">
          <cell r="A2001">
            <v>105401393</v>
          </cell>
          <cell r="B2001" t="str">
            <v>L125106101</v>
          </cell>
          <cell r="C2001" t="str">
            <v>休運</v>
          </cell>
          <cell r="D2001" t="str">
            <v>袁祥傑</v>
          </cell>
          <cell r="E2001">
            <v>860316</v>
          </cell>
          <cell r="F2001" t="str">
            <v>男</v>
          </cell>
          <cell r="G2001" t="str">
            <v>一般生</v>
          </cell>
        </row>
        <row r="2002">
          <cell r="A2002">
            <v>105401395</v>
          </cell>
          <cell r="B2002" t="str">
            <v>O200414028</v>
          </cell>
          <cell r="C2002" t="str">
            <v>休運</v>
          </cell>
          <cell r="D2002" t="str">
            <v>朱曉芝</v>
          </cell>
          <cell r="E2002">
            <v>860727</v>
          </cell>
          <cell r="F2002" t="str">
            <v>女</v>
          </cell>
          <cell r="G2002" t="str">
            <v>一般生</v>
          </cell>
        </row>
        <row r="2003">
          <cell r="A2003">
            <v>105401396</v>
          </cell>
          <cell r="B2003" t="str">
            <v>F129940598</v>
          </cell>
          <cell r="C2003" t="str">
            <v>休運</v>
          </cell>
          <cell r="D2003" t="str">
            <v>王教懿</v>
          </cell>
          <cell r="E2003">
            <v>860212</v>
          </cell>
          <cell r="F2003" t="str">
            <v>男</v>
          </cell>
          <cell r="G2003" t="str">
            <v>一般生</v>
          </cell>
        </row>
        <row r="2004">
          <cell r="A2004">
            <v>105401398</v>
          </cell>
          <cell r="B2004" t="str">
            <v>H124894459</v>
          </cell>
          <cell r="C2004" t="str">
            <v>休運</v>
          </cell>
          <cell r="D2004" t="str">
            <v>陳慶杰</v>
          </cell>
          <cell r="E2004">
            <v>851222</v>
          </cell>
          <cell r="F2004" t="str">
            <v>男</v>
          </cell>
          <cell r="G2004" t="str">
            <v>一般生</v>
          </cell>
        </row>
        <row r="2005">
          <cell r="A2005">
            <v>105401402</v>
          </cell>
          <cell r="B2005" t="str">
            <v>D122660915</v>
          </cell>
          <cell r="C2005" t="str">
            <v>休運</v>
          </cell>
          <cell r="D2005" t="str">
            <v>孫瑞鴻</v>
          </cell>
          <cell r="E2005">
            <v>850207</v>
          </cell>
          <cell r="F2005" t="str">
            <v>男</v>
          </cell>
          <cell r="G2005" t="str">
            <v>一般生</v>
          </cell>
        </row>
        <row r="2006">
          <cell r="A2006">
            <v>105401501</v>
          </cell>
          <cell r="B2006" t="str">
            <v>F229936452</v>
          </cell>
          <cell r="C2006" t="str">
            <v>餐旅</v>
          </cell>
          <cell r="D2006" t="str">
            <v>謝雯芯</v>
          </cell>
          <cell r="E2006">
            <v>870119</v>
          </cell>
          <cell r="F2006" t="str">
            <v>女</v>
          </cell>
          <cell r="G2006" t="str">
            <v>一般生</v>
          </cell>
        </row>
        <row r="2007">
          <cell r="A2007">
            <v>105401502</v>
          </cell>
          <cell r="B2007" t="str">
            <v>L225179419</v>
          </cell>
          <cell r="C2007" t="str">
            <v>餐旅</v>
          </cell>
          <cell r="D2007" t="str">
            <v>鄭雅文</v>
          </cell>
          <cell r="E2007">
            <v>870421</v>
          </cell>
          <cell r="F2007" t="str">
            <v>女</v>
          </cell>
          <cell r="G2007" t="str">
            <v>一般生</v>
          </cell>
        </row>
        <row r="2008">
          <cell r="A2008">
            <v>105401503</v>
          </cell>
          <cell r="B2008" t="str">
            <v>FD03350463</v>
          </cell>
          <cell r="C2008" t="str">
            <v>餐旅</v>
          </cell>
          <cell r="D2008" t="str">
            <v>宋筆美</v>
          </cell>
          <cell r="E2008">
            <v>850428</v>
          </cell>
          <cell r="F2008" t="str">
            <v>女</v>
          </cell>
          <cell r="G2008" t="str">
            <v>外籍生</v>
          </cell>
        </row>
        <row r="2009">
          <cell r="A2009">
            <v>105401504</v>
          </cell>
          <cell r="B2009" t="str">
            <v>H125287029</v>
          </cell>
          <cell r="C2009" t="str">
            <v>餐旅</v>
          </cell>
          <cell r="D2009" t="str">
            <v>余軍霆</v>
          </cell>
          <cell r="E2009">
            <v>870602</v>
          </cell>
          <cell r="F2009" t="str">
            <v>男</v>
          </cell>
          <cell r="G2009" t="str">
            <v>一般生</v>
          </cell>
        </row>
        <row r="2010">
          <cell r="A2010">
            <v>105401505</v>
          </cell>
          <cell r="B2010" t="str">
            <v>H124843096</v>
          </cell>
          <cell r="C2010" t="str">
            <v>餐旅</v>
          </cell>
          <cell r="D2010" t="str">
            <v>朱育槿</v>
          </cell>
          <cell r="E2010">
            <v>870710</v>
          </cell>
          <cell r="F2010" t="str">
            <v>男</v>
          </cell>
          <cell r="G2010" t="str">
            <v>一般生</v>
          </cell>
        </row>
        <row r="2011">
          <cell r="A2011">
            <v>105401506</v>
          </cell>
          <cell r="B2011" t="str">
            <v>H224954005</v>
          </cell>
          <cell r="C2011" t="str">
            <v>餐旅</v>
          </cell>
          <cell r="D2011" t="str">
            <v>曾語芊</v>
          </cell>
          <cell r="E2011">
            <v>870502</v>
          </cell>
          <cell r="F2011" t="str">
            <v>女</v>
          </cell>
          <cell r="G2011" t="str">
            <v>一般生</v>
          </cell>
        </row>
        <row r="2012">
          <cell r="A2012">
            <v>105401507</v>
          </cell>
          <cell r="B2012" t="str">
            <v>H224124123</v>
          </cell>
          <cell r="C2012" t="str">
            <v>餐旅</v>
          </cell>
          <cell r="D2012" t="str">
            <v>朱庭萱</v>
          </cell>
          <cell r="E2012">
            <v>861231</v>
          </cell>
          <cell r="F2012" t="str">
            <v>女</v>
          </cell>
          <cell r="G2012" t="str">
            <v>一般生</v>
          </cell>
        </row>
        <row r="2013">
          <cell r="A2013">
            <v>105401508</v>
          </cell>
          <cell r="B2013" t="str">
            <v>H224121631</v>
          </cell>
          <cell r="C2013" t="str">
            <v>餐旅</v>
          </cell>
          <cell r="D2013" t="str">
            <v>黃羽萱</v>
          </cell>
          <cell r="E2013">
            <v>860920</v>
          </cell>
          <cell r="F2013" t="str">
            <v>女</v>
          </cell>
          <cell r="G2013" t="str">
            <v>一般生</v>
          </cell>
        </row>
        <row r="2014">
          <cell r="A2014">
            <v>105401509</v>
          </cell>
          <cell r="B2014" t="str">
            <v>O100476473</v>
          </cell>
          <cell r="C2014" t="str">
            <v>餐旅</v>
          </cell>
          <cell r="D2014" t="str">
            <v>陳功翰</v>
          </cell>
          <cell r="E2014">
            <v>870430</v>
          </cell>
          <cell r="F2014" t="str">
            <v>男</v>
          </cell>
          <cell r="G2014" t="str">
            <v>一般生</v>
          </cell>
        </row>
        <row r="2015">
          <cell r="A2015">
            <v>105401510</v>
          </cell>
          <cell r="B2015" t="str">
            <v>G222072081</v>
          </cell>
          <cell r="C2015" t="str">
            <v>餐旅</v>
          </cell>
          <cell r="D2015" t="str">
            <v>黃唯芳</v>
          </cell>
          <cell r="E2015">
            <v>860903</v>
          </cell>
          <cell r="F2015" t="str">
            <v>女</v>
          </cell>
          <cell r="G2015" t="str">
            <v>一般生</v>
          </cell>
        </row>
        <row r="2016">
          <cell r="A2016">
            <v>105401511</v>
          </cell>
          <cell r="B2016" t="str">
            <v>K222962056</v>
          </cell>
          <cell r="C2016" t="str">
            <v>餐旅</v>
          </cell>
          <cell r="D2016" t="str">
            <v>徐卉汶</v>
          </cell>
          <cell r="E2016">
            <v>870107</v>
          </cell>
          <cell r="F2016" t="str">
            <v>女</v>
          </cell>
          <cell r="G2016" t="str">
            <v>一般生</v>
          </cell>
        </row>
        <row r="2017">
          <cell r="A2017">
            <v>105401512</v>
          </cell>
          <cell r="B2017" t="str">
            <v>J222813011</v>
          </cell>
          <cell r="C2017" t="str">
            <v>餐旅</v>
          </cell>
          <cell r="D2017" t="str">
            <v>家郡</v>
          </cell>
          <cell r="E2017">
            <v>861201</v>
          </cell>
          <cell r="F2017" t="str">
            <v>女</v>
          </cell>
          <cell r="G2017" t="str">
            <v>一般生</v>
          </cell>
        </row>
        <row r="2018">
          <cell r="A2018">
            <v>105401513</v>
          </cell>
          <cell r="B2018" t="str">
            <v>H224898333</v>
          </cell>
          <cell r="C2018" t="str">
            <v>餐旅</v>
          </cell>
          <cell r="D2018" t="str">
            <v>程郁涵</v>
          </cell>
          <cell r="E2018">
            <v>870304</v>
          </cell>
          <cell r="F2018" t="str">
            <v>女</v>
          </cell>
          <cell r="G2018" t="str">
            <v>一般生</v>
          </cell>
        </row>
        <row r="2019">
          <cell r="A2019">
            <v>105401514</v>
          </cell>
          <cell r="B2019" t="str">
            <v>H125275323</v>
          </cell>
          <cell r="C2019" t="str">
            <v>餐旅</v>
          </cell>
          <cell r="D2019" t="str">
            <v>官子揚</v>
          </cell>
          <cell r="E2019">
            <v>861203</v>
          </cell>
          <cell r="F2019" t="str">
            <v>男</v>
          </cell>
          <cell r="G2019" t="str">
            <v>一般生</v>
          </cell>
        </row>
        <row r="2020">
          <cell r="A2020">
            <v>105401515</v>
          </cell>
          <cell r="B2020" t="str">
            <v>K222578901</v>
          </cell>
          <cell r="C2020" t="str">
            <v>餐旅</v>
          </cell>
          <cell r="D2020" t="str">
            <v>李姿斳</v>
          </cell>
          <cell r="E2020">
            <v>870725</v>
          </cell>
          <cell r="F2020" t="str">
            <v>女</v>
          </cell>
          <cell r="G2020" t="str">
            <v>一般生</v>
          </cell>
        </row>
        <row r="2021">
          <cell r="A2021">
            <v>105401516</v>
          </cell>
          <cell r="B2021" t="str">
            <v>K123022504</v>
          </cell>
          <cell r="C2021" t="str">
            <v>餐旅</v>
          </cell>
          <cell r="D2021" t="str">
            <v>陳俊硯</v>
          </cell>
          <cell r="E2021">
            <v>870518</v>
          </cell>
          <cell r="F2021" t="str">
            <v>男</v>
          </cell>
          <cell r="G2021" t="str">
            <v>一般生</v>
          </cell>
        </row>
        <row r="2022">
          <cell r="A2022">
            <v>105401517</v>
          </cell>
          <cell r="B2022" t="str">
            <v>F130439695</v>
          </cell>
          <cell r="C2022" t="str">
            <v>餐旅</v>
          </cell>
          <cell r="D2022" t="str">
            <v>龍廷瑋</v>
          </cell>
          <cell r="E2022">
            <v>870724</v>
          </cell>
          <cell r="F2022" t="str">
            <v>男</v>
          </cell>
          <cell r="G2022" t="str">
            <v>一般生</v>
          </cell>
        </row>
        <row r="2023">
          <cell r="A2023">
            <v>105401518</v>
          </cell>
          <cell r="B2023" t="str">
            <v>K222577726</v>
          </cell>
          <cell r="C2023" t="str">
            <v>餐旅</v>
          </cell>
          <cell r="D2023" t="str">
            <v>鍾祐祠</v>
          </cell>
          <cell r="E2023">
            <v>870329</v>
          </cell>
          <cell r="F2023" t="str">
            <v>女</v>
          </cell>
          <cell r="G2023" t="str">
            <v>一般生</v>
          </cell>
        </row>
        <row r="2024">
          <cell r="A2024">
            <v>105401519</v>
          </cell>
          <cell r="B2024" t="str">
            <v>K222575482</v>
          </cell>
          <cell r="C2024" t="str">
            <v>餐旅</v>
          </cell>
          <cell r="D2024" t="str">
            <v>莊子瑩</v>
          </cell>
          <cell r="E2024">
            <v>861114</v>
          </cell>
          <cell r="F2024" t="str">
            <v>女</v>
          </cell>
          <cell r="G2024" t="str">
            <v>一般生</v>
          </cell>
        </row>
        <row r="2025">
          <cell r="A2025">
            <v>105401520</v>
          </cell>
          <cell r="B2025" t="str">
            <v>K123022317</v>
          </cell>
          <cell r="C2025" t="str">
            <v>餐旅</v>
          </cell>
          <cell r="D2025" t="str">
            <v>許宏銘</v>
          </cell>
          <cell r="E2025">
            <v>870511</v>
          </cell>
          <cell r="F2025" t="str">
            <v>男</v>
          </cell>
          <cell r="G2025" t="str">
            <v>一般生</v>
          </cell>
        </row>
        <row r="2026">
          <cell r="A2026">
            <v>105401521</v>
          </cell>
          <cell r="B2026" t="str">
            <v>K222334490</v>
          </cell>
          <cell r="C2026" t="str">
            <v>餐旅</v>
          </cell>
          <cell r="D2026" t="str">
            <v>廖鈺秝</v>
          </cell>
          <cell r="E2026">
            <v>870316</v>
          </cell>
          <cell r="F2026" t="str">
            <v>女</v>
          </cell>
          <cell r="G2026" t="str">
            <v>一般生</v>
          </cell>
        </row>
        <row r="2027">
          <cell r="A2027">
            <v>105401522</v>
          </cell>
          <cell r="B2027" t="str">
            <v>K222861018</v>
          </cell>
          <cell r="C2027" t="str">
            <v>餐旅</v>
          </cell>
          <cell r="D2027" t="str">
            <v>管圓芫</v>
          </cell>
          <cell r="E2027">
            <v>860904</v>
          </cell>
          <cell r="F2027" t="str">
            <v>女</v>
          </cell>
          <cell r="G2027" t="str">
            <v>一般生</v>
          </cell>
        </row>
        <row r="2028">
          <cell r="A2028">
            <v>105401524</v>
          </cell>
          <cell r="B2028" t="str">
            <v>KB20034619</v>
          </cell>
          <cell r="C2028" t="str">
            <v>餐旅</v>
          </cell>
          <cell r="D2028" t="str">
            <v>鄧景文</v>
          </cell>
          <cell r="E2028">
            <v>861121</v>
          </cell>
          <cell r="F2028" t="str">
            <v>女</v>
          </cell>
          <cell r="G2028" t="str">
            <v>外籍生</v>
          </cell>
        </row>
        <row r="2029">
          <cell r="A2029">
            <v>105401526</v>
          </cell>
          <cell r="B2029" t="str">
            <v>K123060273</v>
          </cell>
          <cell r="C2029" t="str">
            <v>餐旅</v>
          </cell>
          <cell r="D2029" t="str">
            <v>高彥錡</v>
          </cell>
          <cell r="E2029">
            <v>870712</v>
          </cell>
          <cell r="F2029" t="str">
            <v>男</v>
          </cell>
          <cell r="G2029" t="str">
            <v>原住民</v>
          </cell>
        </row>
        <row r="2030">
          <cell r="A2030">
            <v>105401527</v>
          </cell>
          <cell r="B2030" t="str">
            <v>K122998867</v>
          </cell>
          <cell r="C2030" t="str">
            <v>餐旅</v>
          </cell>
          <cell r="D2030" t="str">
            <v>李永業</v>
          </cell>
          <cell r="E2030">
            <v>870714</v>
          </cell>
          <cell r="F2030" t="str">
            <v>男</v>
          </cell>
          <cell r="G2030" t="str">
            <v>一般生</v>
          </cell>
        </row>
        <row r="2031">
          <cell r="A2031">
            <v>105401528</v>
          </cell>
          <cell r="B2031" t="str">
            <v>L125205065</v>
          </cell>
          <cell r="C2031" t="str">
            <v>餐旅</v>
          </cell>
          <cell r="D2031" t="str">
            <v>童建誌</v>
          </cell>
          <cell r="E2031">
            <v>870723</v>
          </cell>
          <cell r="F2031" t="str">
            <v>男</v>
          </cell>
          <cell r="G2031" t="str">
            <v>一般生</v>
          </cell>
        </row>
        <row r="2032">
          <cell r="A2032">
            <v>105401529</v>
          </cell>
          <cell r="B2032" t="str">
            <v>L125339655</v>
          </cell>
          <cell r="C2032" t="str">
            <v>餐旅</v>
          </cell>
          <cell r="D2032" t="str">
            <v>王旻傑</v>
          </cell>
          <cell r="E2032">
            <v>870303</v>
          </cell>
          <cell r="F2032" t="str">
            <v>男</v>
          </cell>
          <cell r="G2032" t="str">
            <v>一般生</v>
          </cell>
        </row>
        <row r="2033">
          <cell r="A2033">
            <v>105401530</v>
          </cell>
          <cell r="B2033" t="str">
            <v>L125297992</v>
          </cell>
          <cell r="C2033" t="str">
            <v>餐旅</v>
          </cell>
          <cell r="D2033" t="str">
            <v>張凱翔</v>
          </cell>
          <cell r="E2033">
            <v>861128</v>
          </cell>
          <cell r="F2033" t="str">
            <v>男</v>
          </cell>
          <cell r="G2033" t="str">
            <v>一般生</v>
          </cell>
        </row>
        <row r="2034">
          <cell r="A2034">
            <v>105401531</v>
          </cell>
          <cell r="B2034" t="str">
            <v>K222486597</v>
          </cell>
          <cell r="C2034" t="str">
            <v>餐旅</v>
          </cell>
          <cell r="D2034" t="str">
            <v>鍾美枝</v>
          </cell>
          <cell r="E2034">
            <v>860917</v>
          </cell>
          <cell r="F2034" t="str">
            <v>女</v>
          </cell>
          <cell r="G2034" t="str">
            <v>一般生</v>
          </cell>
        </row>
        <row r="2035">
          <cell r="A2035">
            <v>105401532</v>
          </cell>
          <cell r="B2035" t="str">
            <v>H224901317</v>
          </cell>
          <cell r="C2035" t="str">
            <v>餐旅</v>
          </cell>
          <cell r="D2035" t="str">
            <v>李倇嫺</v>
          </cell>
          <cell r="E2035">
            <v>870115</v>
          </cell>
          <cell r="F2035" t="str">
            <v>女</v>
          </cell>
          <cell r="G2035" t="str">
            <v>一般生</v>
          </cell>
        </row>
        <row r="2036">
          <cell r="A2036">
            <v>105401533</v>
          </cell>
          <cell r="B2036" t="str">
            <v>Q124151240</v>
          </cell>
          <cell r="C2036" t="str">
            <v>餐旅</v>
          </cell>
          <cell r="D2036" t="str">
            <v>陳威全</v>
          </cell>
          <cell r="E2036">
            <v>870221</v>
          </cell>
          <cell r="F2036" t="str">
            <v>男</v>
          </cell>
          <cell r="G2036" t="str">
            <v>一般生</v>
          </cell>
        </row>
        <row r="2037">
          <cell r="A2037">
            <v>105401536</v>
          </cell>
          <cell r="B2037" t="str">
            <v>L125122552</v>
          </cell>
          <cell r="C2037" t="str">
            <v>餐旅</v>
          </cell>
          <cell r="D2037" t="str">
            <v>王俊閔</v>
          </cell>
          <cell r="E2037">
            <v>870528</v>
          </cell>
          <cell r="F2037" t="str">
            <v>男</v>
          </cell>
          <cell r="G2037" t="str">
            <v>一般生</v>
          </cell>
        </row>
        <row r="2038">
          <cell r="A2038">
            <v>105401537</v>
          </cell>
          <cell r="B2038" t="str">
            <v>K222666022</v>
          </cell>
          <cell r="C2038" t="str">
            <v>餐旅</v>
          </cell>
          <cell r="D2038" t="str">
            <v>龔葦蕎</v>
          </cell>
          <cell r="E2038">
            <v>850418</v>
          </cell>
          <cell r="F2038" t="str">
            <v>女</v>
          </cell>
          <cell r="G2038" t="str">
            <v>一般生</v>
          </cell>
        </row>
        <row r="2039">
          <cell r="A2039">
            <v>105401538</v>
          </cell>
          <cell r="B2039" t="str">
            <v>K122999168</v>
          </cell>
          <cell r="C2039" t="str">
            <v>餐旅</v>
          </cell>
          <cell r="D2039" t="str">
            <v>陳宏傑</v>
          </cell>
          <cell r="E2039">
            <v>870608</v>
          </cell>
          <cell r="F2039" t="str">
            <v>男</v>
          </cell>
          <cell r="G2039" t="str">
            <v>一般生</v>
          </cell>
        </row>
        <row r="2040">
          <cell r="A2040">
            <v>105401539</v>
          </cell>
          <cell r="B2040" t="str">
            <v>K222334249</v>
          </cell>
          <cell r="C2040" t="str">
            <v>餐旅</v>
          </cell>
          <cell r="D2040" t="str">
            <v>鍾林臻</v>
          </cell>
          <cell r="E2040">
            <v>861213</v>
          </cell>
          <cell r="F2040" t="str">
            <v>女</v>
          </cell>
          <cell r="G2040" t="str">
            <v>一般生</v>
          </cell>
        </row>
        <row r="2041">
          <cell r="A2041">
            <v>105401541</v>
          </cell>
          <cell r="B2041" t="str">
            <v>K122920707</v>
          </cell>
          <cell r="C2041" t="str">
            <v>餐旅</v>
          </cell>
          <cell r="D2041" t="str">
            <v>黃鈺焜</v>
          </cell>
          <cell r="E2041">
            <v>861228</v>
          </cell>
          <cell r="F2041" t="str">
            <v>男</v>
          </cell>
          <cell r="G2041" t="str">
            <v>一般生</v>
          </cell>
        </row>
        <row r="2042">
          <cell r="A2042">
            <v>105401542</v>
          </cell>
          <cell r="B2042" t="str">
            <v>K122548125</v>
          </cell>
          <cell r="C2042" t="str">
            <v>餐旅</v>
          </cell>
          <cell r="D2042" t="str">
            <v>黃韋誠</v>
          </cell>
          <cell r="E2042">
            <v>860203</v>
          </cell>
          <cell r="F2042" t="str">
            <v>男</v>
          </cell>
          <cell r="G2042" t="str">
            <v>一般生</v>
          </cell>
        </row>
        <row r="2043">
          <cell r="A2043">
            <v>105401543</v>
          </cell>
          <cell r="B2043" t="str">
            <v>K122914647</v>
          </cell>
          <cell r="C2043" t="str">
            <v>餐旅</v>
          </cell>
          <cell r="D2043" t="str">
            <v>陳運雄</v>
          </cell>
          <cell r="E2043">
            <v>860531</v>
          </cell>
          <cell r="F2043" t="str">
            <v>男</v>
          </cell>
          <cell r="G2043" t="str">
            <v>一般生</v>
          </cell>
        </row>
        <row r="2044">
          <cell r="A2044">
            <v>105401544</v>
          </cell>
          <cell r="B2044" t="str">
            <v>P124179210</v>
          </cell>
          <cell r="C2044" t="str">
            <v>餐旅</v>
          </cell>
          <cell r="D2044" t="str">
            <v>黃棋福</v>
          </cell>
          <cell r="E2044">
            <v>840612</v>
          </cell>
          <cell r="F2044" t="str">
            <v>男</v>
          </cell>
          <cell r="G2044" t="str">
            <v>一般生</v>
          </cell>
        </row>
        <row r="2045">
          <cell r="A2045">
            <v>105401545</v>
          </cell>
          <cell r="B2045" t="str">
            <v>L225114301</v>
          </cell>
          <cell r="C2045" t="str">
            <v>餐旅</v>
          </cell>
          <cell r="D2045" t="str">
            <v>卓品妤</v>
          </cell>
          <cell r="E2045">
            <v>870311</v>
          </cell>
          <cell r="F2045" t="str">
            <v>女</v>
          </cell>
          <cell r="G2045" t="str">
            <v>一般生</v>
          </cell>
        </row>
        <row r="2046">
          <cell r="A2046">
            <v>105401546</v>
          </cell>
          <cell r="B2046" t="str">
            <v>Q124303431</v>
          </cell>
          <cell r="C2046" t="str">
            <v>餐旅</v>
          </cell>
          <cell r="D2046" t="str">
            <v>侯琮翔</v>
          </cell>
          <cell r="E2046">
            <v>870816</v>
          </cell>
          <cell r="F2046" t="str">
            <v>男</v>
          </cell>
          <cell r="G2046" t="str">
            <v>一般生</v>
          </cell>
        </row>
        <row r="2047">
          <cell r="A2047">
            <v>105401547</v>
          </cell>
          <cell r="B2047" t="str">
            <v>K222962145</v>
          </cell>
          <cell r="C2047" t="str">
            <v>餐旅</v>
          </cell>
          <cell r="D2047" t="str">
            <v>李依璇</v>
          </cell>
          <cell r="E2047">
            <v>861206</v>
          </cell>
          <cell r="F2047" t="str">
            <v>女</v>
          </cell>
          <cell r="G2047" t="str">
            <v>一般生</v>
          </cell>
        </row>
        <row r="2048">
          <cell r="A2048">
            <v>105401548</v>
          </cell>
          <cell r="B2048" t="str">
            <v>K122839998</v>
          </cell>
          <cell r="C2048" t="str">
            <v>餐旅</v>
          </cell>
          <cell r="D2048" t="str">
            <v>顏以憲</v>
          </cell>
          <cell r="E2048">
            <v>861008</v>
          </cell>
          <cell r="F2048" t="str">
            <v>男</v>
          </cell>
          <cell r="G2048" t="str">
            <v>一般生</v>
          </cell>
        </row>
        <row r="2049">
          <cell r="A2049">
            <v>105401549</v>
          </cell>
          <cell r="B2049" t="str">
            <v>K222921475</v>
          </cell>
          <cell r="C2049" t="str">
            <v>餐旅</v>
          </cell>
          <cell r="D2049" t="str">
            <v>賴怡君</v>
          </cell>
          <cell r="E2049">
            <v>861006</v>
          </cell>
          <cell r="F2049" t="str">
            <v>女</v>
          </cell>
          <cell r="G2049" t="str">
            <v>一般生</v>
          </cell>
        </row>
        <row r="2050">
          <cell r="A2050">
            <v>105401552</v>
          </cell>
          <cell r="B2050" t="str">
            <v>K123021310</v>
          </cell>
          <cell r="C2050" t="str">
            <v>餐旅</v>
          </cell>
          <cell r="D2050" t="str">
            <v>林志軒</v>
          </cell>
          <cell r="E2050">
            <v>870215</v>
          </cell>
          <cell r="F2050" t="str">
            <v>男</v>
          </cell>
          <cell r="G2050" t="str">
            <v>一般生</v>
          </cell>
        </row>
        <row r="2051">
          <cell r="A2051">
            <v>105401652</v>
          </cell>
          <cell r="B2051" t="str">
            <v>L224983508</v>
          </cell>
          <cell r="C2051" t="str">
            <v>餐旅</v>
          </cell>
          <cell r="D2051" t="str">
            <v>周鈺寰</v>
          </cell>
          <cell r="E2051">
            <v>861005</v>
          </cell>
          <cell r="F2051" t="str">
            <v>女</v>
          </cell>
          <cell r="G2051" t="str">
            <v>輕度身心障礙學生</v>
          </cell>
        </row>
        <row r="2052">
          <cell r="A2052">
            <v>105401653</v>
          </cell>
          <cell r="B2052" t="str">
            <v>L125102103</v>
          </cell>
          <cell r="C2052" t="str">
            <v>餐旅</v>
          </cell>
          <cell r="D2052" t="str">
            <v>李昀軒</v>
          </cell>
          <cell r="E2052">
            <v>870218</v>
          </cell>
          <cell r="F2052" t="str">
            <v>男</v>
          </cell>
          <cell r="G2052" t="str">
            <v>一般生</v>
          </cell>
        </row>
        <row r="2053">
          <cell r="A2053">
            <v>105401654</v>
          </cell>
          <cell r="B2053" t="str">
            <v>K222961148</v>
          </cell>
          <cell r="C2053" t="str">
            <v>餐旅</v>
          </cell>
          <cell r="D2053" t="str">
            <v>黃依萍</v>
          </cell>
          <cell r="E2053">
            <v>870608</v>
          </cell>
          <cell r="F2053" t="str">
            <v>女</v>
          </cell>
          <cell r="G2053" t="str">
            <v>一般生</v>
          </cell>
        </row>
        <row r="2054">
          <cell r="A2054">
            <v>105401655</v>
          </cell>
          <cell r="B2054" t="str">
            <v>K123090628</v>
          </cell>
          <cell r="C2054" t="str">
            <v>餐旅</v>
          </cell>
          <cell r="D2054" t="str">
            <v>陳宇杉</v>
          </cell>
          <cell r="E2054">
            <v>870721</v>
          </cell>
          <cell r="F2054" t="str">
            <v>男</v>
          </cell>
          <cell r="G2054" t="str">
            <v>一般生</v>
          </cell>
        </row>
        <row r="2055">
          <cell r="A2055">
            <v>105401656</v>
          </cell>
          <cell r="B2055" t="str">
            <v>K123022817</v>
          </cell>
          <cell r="C2055" t="str">
            <v>餐旅</v>
          </cell>
          <cell r="D2055" t="str">
            <v>林建銘</v>
          </cell>
          <cell r="E2055">
            <v>870623</v>
          </cell>
          <cell r="F2055" t="str">
            <v>男</v>
          </cell>
          <cell r="G2055" t="str">
            <v>一般生</v>
          </cell>
        </row>
        <row r="2056">
          <cell r="A2056">
            <v>105401657</v>
          </cell>
          <cell r="B2056" t="str">
            <v>S125147582</v>
          </cell>
          <cell r="C2056" t="str">
            <v>餐旅</v>
          </cell>
          <cell r="D2056" t="str">
            <v>周子玄</v>
          </cell>
          <cell r="E2056">
            <v>870122</v>
          </cell>
          <cell r="F2056" t="str">
            <v>男</v>
          </cell>
          <cell r="G2056" t="str">
            <v>一般生</v>
          </cell>
        </row>
        <row r="2057">
          <cell r="A2057">
            <v>105401658</v>
          </cell>
          <cell r="B2057" t="str">
            <v>T224250725</v>
          </cell>
          <cell r="C2057" t="str">
            <v>餐旅</v>
          </cell>
          <cell r="D2057" t="str">
            <v>蔡睿絨</v>
          </cell>
          <cell r="E2057">
            <v>870220</v>
          </cell>
          <cell r="F2057" t="str">
            <v>女</v>
          </cell>
          <cell r="G2057" t="str">
            <v>一般生</v>
          </cell>
        </row>
        <row r="2058">
          <cell r="A2058">
            <v>105401660</v>
          </cell>
          <cell r="B2058" t="str">
            <v>A227489839</v>
          </cell>
          <cell r="C2058" t="str">
            <v>餐旅</v>
          </cell>
          <cell r="D2058" t="str">
            <v>藍韋涵</v>
          </cell>
          <cell r="E2058">
            <v>870809</v>
          </cell>
          <cell r="F2058" t="str">
            <v>女</v>
          </cell>
          <cell r="G2058" t="str">
            <v>一般生</v>
          </cell>
        </row>
        <row r="2059">
          <cell r="A2059">
            <v>105401661</v>
          </cell>
          <cell r="B2059" t="str">
            <v>H224069538</v>
          </cell>
          <cell r="C2059" t="str">
            <v>餐旅</v>
          </cell>
          <cell r="D2059" t="str">
            <v>古佩真</v>
          </cell>
          <cell r="E2059">
            <v>870508</v>
          </cell>
          <cell r="F2059" t="str">
            <v>女</v>
          </cell>
          <cell r="G2059" t="str">
            <v>一般生</v>
          </cell>
        </row>
        <row r="2060">
          <cell r="A2060">
            <v>105401662</v>
          </cell>
          <cell r="B2060" t="str">
            <v>H224885069</v>
          </cell>
          <cell r="C2060" t="str">
            <v>餐旅</v>
          </cell>
          <cell r="D2060" t="str">
            <v>郭亭妤</v>
          </cell>
          <cell r="E2060">
            <v>861029</v>
          </cell>
          <cell r="F2060" t="str">
            <v>女</v>
          </cell>
          <cell r="G2060" t="str">
            <v>一般生</v>
          </cell>
        </row>
        <row r="2061">
          <cell r="A2061">
            <v>105401663</v>
          </cell>
          <cell r="B2061" t="str">
            <v>L125123175</v>
          </cell>
          <cell r="C2061" t="str">
            <v>餐旅</v>
          </cell>
          <cell r="D2061" t="str">
            <v>王坤智</v>
          </cell>
          <cell r="E2061">
            <v>870731</v>
          </cell>
          <cell r="F2061" t="str">
            <v>男</v>
          </cell>
          <cell r="G2061" t="str">
            <v>一般生</v>
          </cell>
        </row>
        <row r="2062">
          <cell r="A2062">
            <v>105401664</v>
          </cell>
          <cell r="B2062" t="str">
            <v>L225148772</v>
          </cell>
          <cell r="C2062" t="str">
            <v>餐旅</v>
          </cell>
          <cell r="D2062" t="str">
            <v>張雅筑</v>
          </cell>
          <cell r="E2062">
            <v>861001</v>
          </cell>
          <cell r="F2062" t="str">
            <v>女</v>
          </cell>
          <cell r="G2062" t="str">
            <v>一般生</v>
          </cell>
        </row>
        <row r="2063">
          <cell r="A2063">
            <v>105401666</v>
          </cell>
          <cell r="B2063" t="str">
            <v>K123019310</v>
          </cell>
          <cell r="C2063" t="str">
            <v>餐旅</v>
          </cell>
          <cell r="D2063" t="str">
            <v>李秉軒</v>
          </cell>
          <cell r="E2063">
            <v>861024</v>
          </cell>
          <cell r="F2063" t="str">
            <v>男</v>
          </cell>
          <cell r="G2063" t="str">
            <v>一般生</v>
          </cell>
        </row>
        <row r="2064">
          <cell r="A2064">
            <v>105401667</v>
          </cell>
          <cell r="B2064" t="str">
            <v>K222578849</v>
          </cell>
          <cell r="C2064" t="str">
            <v>餐旅</v>
          </cell>
          <cell r="D2064" t="str">
            <v>陳奕錡</v>
          </cell>
          <cell r="E2064">
            <v>870624</v>
          </cell>
          <cell r="F2064" t="str">
            <v>女</v>
          </cell>
          <cell r="G2064" t="str">
            <v>一般生</v>
          </cell>
        </row>
        <row r="2065">
          <cell r="A2065">
            <v>105401668</v>
          </cell>
          <cell r="B2065" t="str">
            <v>K222574690</v>
          </cell>
          <cell r="C2065" t="str">
            <v>餐旅</v>
          </cell>
          <cell r="D2065" t="str">
            <v>徐欣鴻</v>
          </cell>
          <cell r="E2065">
            <v>861005</v>
          </cell>
          <cell r="F2065" t="str">
            <v>女</v>
          </cell>
          <cell r="G2065" t="str">
            <v>一般生</v>
          </cell>
        </row>
        <row r="2066">
          <cell r="A2066">
            <v>105401669</v>
          </cell>
          <cell r="B2066" t="str">
            <v>F229692400</v>
          </cell>
          <cell r="C2066" t="str">
            <v>餐旅</v>
          </cell>
          <cell r="D2066" t="str">
            <v>鄭羽珊</v>
          </cell>
          <cell r="E2066">
            <v>861217</v>
          </cell>
          <cell r="F2066" t="str">
            <v>女</v>
          </cell>
          <cell r="G2066" t="str">
            <v>一般生</v>
          </cell>
        </row>
        <row r="2067">
          <cell r="A2067">
            <v>105401672</v>
          </cell>
          <cell r="B2067" t="str">
            <v>K222766732</v>
          </cell>
          <cell r="C2067" t="str">
            <v>餐旅</v>
          </cell>
          <cell r="D2067" t="str">
            <v>王璟睿</v>
          </cell>
          <cell r="E2067">
            <v>860910</v>
          </cell>
          <cell r="F2067" t="str">
            <v>女</v>
          </cell>
          <cell r="G2067" t="str">
            <v>一般生</v>
          </cell>
        </row>
        <row r="2068">
          <cell r="A2068">
            <v>105401675</v>
          </cell>
          <cell r="B2068" t="str">
            <v>K122549828</v>
          </cell>
          <cell r="C2068" t="str">
            <v>餐旅</v>
          </cell>
          <cell r="D2068" t="str">
            <v>林聖凱</v>
          </cell>
          <cell r="E2068">
            <v>861113</v>
          </cell>
          <cell r="F2068" t="str">
            <v>男</v>
          </cell>
          <cell r="G2068" t="str">
            <v>一般生</v>
          </cell>
        </row>
        <row r="2069">
          <cell r="A2069">
            <v>105401676</v>
          </cell>
          <cell r="B2069" t="str">
            <v>K123072675</v>
          </cell>
          <cell r="C2069" t="str">
            <v>餐旅</v>
          </cell>
          <cell r="D2069" t="str">
            <v>張宇皜</v>
          </cell>
          <cell r="E2069">
            <v>870628</v>
          </cell>
          <cell r="F2069" t="str">
            <v>男</v>
          </cell>
          <cell r="G2069" t="str">
            <v>一般生</v>
          </cell>
        </row>
        <row r="2070">
          <cell r="A2070">
            <v>105401677</v>
          </cell>
          <cell r="B2070" t="str">
            <v>K222575633</v>
          </cell>
          <cell r="C2070" t="str">
            <v>餐旅</v>
          </cell>
          <cell r="D2070" t="str">
            <v>胡欣萍</v>
          </cell>
          <cell r="E2070">
            <v>861118</v>
          </cell>
          <cell r="F2070" t="str">
            <v>女</v>
          </cell>
          <cell r="G2070" t="str">
            <v>輕度身心障礙學生</v>
          </cell>
        </row>
        <row r="2071">
          <cell r="A2071">
            <v>105401679</v>
          </cell>
          <cell r="B2071" t="str">
            <v>K122840080</v>
          </cell>
          <cell r="C2071" t="str">
            <v>餐旅</v>
          </cell>
          <cell r="D2071" t="str">
            <v>蔡鎧丞</v>
          </cell>
          <cell r="E2071">
            <v>861122</v>
          </cell>
          <cell r="F2071" t="str">
            <v>男</v>
          </cell>
          <cell r="G2071" t="str">
            <v>一般生</v>
          </cell>
        </row>
        <row r="2072">
          <cell r="A2072">
            <v>105401680</v>
          </cell>
          <cell r="B2072" t="str">
            <v>L225298900</v>
          </cell>
          <cell r="C2072" t="str">
            <v>餐旅</v>
          </cell>
          <cell r="D2072" t="str">
            <v>賴苡甄</v>
          </cell>
          <cell r="E2072">
            <v>870116</v>
          </cell>
          <cell r="F2072" t="str">
            <v>女</v>
          </cell>
          <cell r="G2072" t="str">
            <v>一般生</v>
          </cell>
        </row>
        <row r="2073">
          <cell r="A2073">
            <v>105401682</v>
          </cell>
          <cell r="B2073" t="str">
            <v>K222334007</v>
          </cell>
          <cell r="C2073" t="str">
            <v>餐旅</v>
          </cell>
          <cell r="D2073" t="str">
            <v>謝孟倪</v>
          </cell>
          <cell r="E2073">
            <v>861001</v>
          </cell>
          <cell r="F2073" t="str">
            <v>女</v>
          </cell>
          <cell r="G2073" t="str">
            <v>一般生</v>
          </cell>
        </row>
        <row r="2074">
          <cell r="A2074">
            <v>105401683</v>
          </cell>
          <cell r="B2074" t="str">
            <v>L125104214</v>
          </cell>
          <cell r="C2074" t="str">
            <v>餐旅</v>
          </cell>
          <cell r="D2074" t="str">
            <v>余承翰</v>
          </cell>
          <cell r="E2074">
            <v>870629</v>
          </cell>
          <cell r="F2074" t="str">
            <v>男</v>
          </cell>
          <cell r="G2074" t="str">
            <v>一般生</v>
          </cell>
        </row>
        <row r="2075">
          <cell r="A2075">
            <v>105401685</v>
          </cell>
          <cell r="B2075" t="str">
            <v>K222862364</v>
          </cell>
          <cell r="C2075" t="str">
            <v>餐旅</v>
          </cell>
          <cell r="D2075" t="str">
            <v>李怡萱</v>
          </cell>
          <cell r="E2075">
            <v>870203</v>
          </cell>
          <cell r="F2075" t="str">
            <v>女</v>
          </cell>
          <cell r="G2075" t="str">
            <v>一般生</v>
          </cell>
        </row>
        <row r="2076">
          <cell r="A2076">
            <v>105401686</v>
          </cell>
          <cell r="B2076" t="str">
            <v>K222850453</v>
          </cell>
          <cell r="C2076" t="str">
            <v>餐旅</v>
          </cell>
          <cell r="D2076" t="str">
            <v>張筠崴</v>
          </cell>
          <cell r="E2076">
            <v>870819</v>
          </cell>
          <cell r="F2076" t="str">
            <v>女</v>
          </cell>
          <cell r="G2076" t="str">
            <v>一般生</v>
          </cell>
        </row>
        <row r="2077">
          <cell r="A2077">
            <v>105401689</v>
          </cell>
          <cell r="B2077" t="str">
            <v>K222767711</v>
          </cell>
          <cell r="C2077" t="str">
            <v>餐旅</v>
          </cell>
          <cell r="D2077" t="str">
            <v>蔡羽絜</v>
          </cell>
          <cell r="E2077">
            <v>861011</v>
          </cell>
          <cell r="F2077" t="str">
            <v>女</v>
          </cell>
          <cell r="G2077" t="str">
            <v>一般生</v>
          </cell>
        </row>
        <row r="2078">
          <cell r="A2078">
            <v>105401690</v>
          </cell>
          <cell r="B2078" t="str">
            <v>K222445676</v>
          </cell>
          <cell r="C2078" t="str">
            <v>餐旅</v>
          </cell>
          <cell r="D2078" t="str">
            <v>許雅婷</v>
          </cell>
          <cell r="E2078">
            <v>821201</v>
          </cell>
          <cell r="F2078" t="str">
            <v>女</v>
          </cell>
          <cell r="G2078" t="str">
            <v>一般生</v>
          </cell>
        </row>
        <row r="2079">
          <cell r="A2079">
            <v>105401691</v>
          </cell>
          <cell r="B2079" t="str">
            <v>K222577217</v>
          </cell>
          <cell r="C2079" t="str">
            <v>餐旅</v>
          </cell>
          <cell r="D2079" t="str">
            <v>吳雨涵</v>
          </cell>
          <cell r="E2079">
            <v>870225</v>
          </cell>
          <cell r="F2079" t="str">
            <v>女</v>
          </cell>
          <cell r="G2079" t="str">
            <v>一般生</v>
          </cell>
        </row>
        <row r="2080">
          <cell r="A2080">
            <v>105401692</v>
          </cell>
          <cell r="B2080" t="str">
            <v>K222414895</v>
          </cell>
          <cell r="C2080" t="str">
            <v>餐旅</v>
          </cell>
          <cell r="D2080" t="str">
            <v>何詩婕</v>
          </cell>
          <cell r="E2080">
            <v>870803</v>
          </cell>
          <cell r="F2080" t="str">
            <v>女</v>
          </cell>
          <cell r="G2080" t="str">
            <v>一般生</v>
          </cell>
        </row>
        <row r="2081">
          <cell r="A2081">
            <v>105401693</v>
          </cell>
          <cell r="B2081" t="str">
            <v>K222974510</v>
          </cell>
          <cell r="C2081" t="str">
            <v>餐旅</v>
          </cell>
          <cell r="D2081" t="str">
            <v>張巧璇</v>
          </cell>
          <cell r="E2081">
            <v>861017</v>
          </cell>
          <cell r="F2081" t="str">
            <v>女</v>
          </cell>
          <cell r="G2081" t="str">
            <v>一般生</v>
          </cell>
        </row>
        <row r="2082">
          <cell r="A2082">
            <v>105401694</v>
          </cell>
          <cell r="B2082" t="str">
            <v>K123060193</v>
          </cell>
          <cell r="C2082" t="str">
            <v>餐旅</v>
          </cell>
          <cell r="D2082" t="str">
            <v>林楷修</v>
          </cell>
          <cell r="E2082">
            <v>870519</v>
          </cell>
          <cell r="F2082" t="str">
            <v>男</v>
          </cell>
          <cell r="G2082" t="str">
            <v>一般生</v>
          </cell>
        </row>
        <row r="2083">
          <cell r="A2083">
            <v>105401695</v>
          </cell>
          <cell r="B2083" t="str">
            <v>B123219625</v>
          </cell>
          <cell r="C2083" t="str">
            <v>餐旅</v>
          </cell>
          <cell r="D2083" t="str">
            <v>李宏濬</v>
          </cell>
          <cell r="E2083">
            <v>870422</v>
          </cell>
          <cell r="F2083" t="str">
            <v>男</v>
          </cell>
          <cell r="G2083" t="str">
            <v>一般生</v>
          </cell>
        </row>
        <row r="2084">
          <cell r="A2084">
            <v>105401696</v>
          </cell>
          <cell r="B2084" t="str">
            <v>J122844149</v>
          </cell>
          <cell r="C2084" t="str">
            <v>餐旅</v>
          </cell>
          <cell r="D2084" t="str">
            <v>徐志嵩</v>
          </cell>
          <cell r="E2084">
            <v>870216</v>
          </cell>
          <cell r="F2084" t="str">
            <v>男</v>
          </cell>
          <cell r="G2084" t="str">
            <v>一般生</v>
          </cell>
        </row>
        <row r="2085">
          <cell r="A2085">
            <v>105401697</v>
          </cell>
          <cell r="B2085" t="str">
            <v>K122841390</v>
          </cell>
          <cell r="C2085" t="str">
            <v>餐旅</v>
          </cell>
          <cell r="D2085" t="str">
            <v>吳修至</v>
          </cell>
          <cell r="E2085">
            <v>870410</v>
          </cell>
          <cell r="F2085" t="str">
            <v>男</v>
          </cell>
          <cell r="G2085" t="str">
            <v>一般生</v>
          </cell>
        </row>
        <row r="2086">
          <cell r="A2086">
            <v>105401951</v>
          </cell>
          <cell r="B2086" t="str">
            <v>H125195884</v>
          </cell>
          <cell r="C2086" t="str">
            <v>多遊</v>
          </cell>
          <cell r="D2086" t="str">
            <v>陳玄儒</v>
          </cell>
          <cell r="E2086">
            <v>860902</v>
          </cell>
          <cell r="F2086" t="str">
            <v>男</v>
          </cell>
          <cell r="G2086" t="str">
            <v>一般生</v>
          </cell>
        </row>
        <row r="2087">
          <cell r="A2087">
            <v>105401955</v>
          </cell>
          <cell r="B2087" t="str">
            <v>C121598115</v>
          </cell>
          <cell r="C2087" t="str">
            <v>多遊</v>
          </cell>
          <cell r="D2087" t="str">
            <v>康嘉允</v>
          </cell>
          <cell r="E2087">
            <v>870117</v>
          </cell>
          <cell r="F2087" t="str">
            <v>男</v>
          </cell>
          <cell r="G2087" t="str">
            <v>一般生</v>
          </cell>
        </row>
        <row r="2088">
          <cell r="A2088">
            <v>105401956</v>
          </cell>
          <cell r="B2088" t="str">
            <v>O200382441</v>
          </cell>
          <cell r="C2088" t="str">
            <v>多遊</v>
          </cell>
          <cell r="D2088" t="str">
            <v>馬郁涵</v>
          </cell>
          <cell r="E2088">
            <v>841009</v>
          </cell>
          <cell r="F2088" t="str">
            <v>女</v>
          </cell>
          <cell r="G2088" t="str">
            <v>一般生</v>
          </cell>
        </row>
        <row r="2089">
          <cell r="A2089">
            <v>105401957</v>
          </cell>
          <cell r="B2089" t="str">
            <v>K122788898</v>
          </cell>
          <cell r="C2089" t="str">
            <v>多遊</v>
          </cell>
          <cell r="D2089" t="str">
            <v>黃嘉榮</v>
          </cell>
          <cell r="E2089">
            <v>870829</v>
          </cell>
          <cell r="F2089" t="str">
            <v>男</v>
          </cell>
          <cell r="G2089" t="str">
            <v>一般生</v>
          </cell>
        </row>
        <row r="2090">
          <cell r="A2090">
            <v>105401960</v>
          </cell>
          <cell r="B2090" t="str">
            <v>S124049701</v>
          </cell>
          <cell r="C2090" t="str">
            <v>多遊</v>
          </cell>
          <cell r="D2090" t="str">
            <v>蔡金龍</v>
          </cell>
          <cell r="E2090">
            <v>870409</v>
          </cell>
          <cell r="F2090" t="str">
            <v>男</v>
          </cell>
          <cell r="G2090" t="str">
            <v>一般生</v>
          </cell>
        </row>
        <row r="2091">
          <cell r="A2091">
            <v>105401961</v>
          </cell>
          <cell r="B2091" t="str">
            <v>K122550116</v>
          </cell>
          <cell r="C2091" t="str">
            <v>多遊</v>
          </cell>
          <cell r="D2091" t="str">
            <v>劉孟錡</v>
          </cell>
          <cell r="E2091">
            <v>870227</v>
          </cell>
          <cell r="F2091" t="str">
            <v>男</v>
          </cell>
          <cell r="G2091" t="str">
            <v>一般生</v>
          </cell>
        </row>
        <row r="2092">
          <cell r="A2092">
            <v>105401962</v>
          </cell>
          <cell r="B2092" t="str">
            <v>J222838474</v>
          </cell>
          <cell r="C2092" t="str">
            <v>多遊</v>
          </cell>
          <cell r="D2092" t="str">
            <v>陳曉霖</v>
          </cell>
          <cell r="E2092">
            <v>861221</v>
          </cell>
          <cell r="F2092" t="str">
            <v>女</v>
          </cell>
          <cell r="G2092" t="str">
            <v>一般生</v>
          </cell>
        </row>
        <row r="2093">
          <cell r="A2093">
            <v>105401963</v>
          </cell>
          <cell r="B2093" t="str">
            <v>J122920411</v>
          </cell>
          <cell r="C2093" t="str">
            <v>多遊</v>
          </cell>
          <cell r="D2093" t="str">
            <v>吳駿維</v>
          </cell>
          <cell r="E2093">
            <v>861118</v>
          </cell>
          <cell r="F2093" t="str">
            <v>男</v>
          </cell>
          <cell r="G2093" t="str">
            <v>一般生</v>
          </cell>
        </row>
        <row r="2094">
          <cell r="A2094">
            <v>105401964</v>
          </cell>
          <cell r="B2094" t="str">
            <v>O100472368</v>
          </cell>
          <cell r="C2094" t="str">
            <v>多遊</v>
          </cell>
          <cell r="D2094" t="str">
            <v>彭福麒</v>
          </cell>
          <cell r="E2094">
            <v>870101</v>
          </cell>
          <cell r="F2094" t="str">
            <v>男</v>
          </cell>
          <cell r="G2094" t="str">
            <v>一般生</v>
          </cell>
        </row>
        <row r="2095">
          <cell r="A2095">
            <v>105401965</v>
          </cell>
          <cell r="B2095" t="str">
            <v>J122894345</v>
          </cell>
          <cell r="C2095" t="str">
            <v>多遊</v>
          </cell>
          <cell r="D2095" t="str">
            <v>楊竣翔</v>
          </cell>
          <cell r="E2095">
            <v>870723</v>
          </cell>
          <cell r="F2095" t="str">
            <v>男</v>
          </cell>
          <cell r="G2095" t="str">
            <v>一般生</v>
          </cell>
        </row>
        <row r="2096">
          <cell r="A2096">
            <v>105401967</v>
          </cell>
          <cell r="B2096" t="str">
            <v>O100513971</v>
          </cell>
          <cell r="C2096" t="str">
            <v>多遊</v>
          </cell>
          <cell r="D2096" t="str">
            <v>黃邦傑</v>
          </cell>
          <cell r="E2096">
            <v>870613</v>
          </cell>
          <cell r="F2096" t="str">
            <v>男</v>
          </cell>
          <cell r="G2096" t="str">
            <v>一般生</v>
          </cell>
        </row>
        <row r="2097">
          <cell r="A2097">
            <v>105401969</v>
          </cell>
          <cell r="B2097" t="str">
            <v>F129920498</v>
          </cell>
          <cell r="C2097" t="str">
            <v>多遊</v>
          </cell>
          <cell r="D2097" t="str">
            <v>陳廷岳</v>
          </cell>
          <cell r="E2097">
            <v>870107</v>
          </cell>
          <cell r="F2097" t="str">
            <v>男</v>
          </cell>
          <cell r="G2097" t="str">
            <v>一般生</v>
          </cell>
        </row>
        <row r="2098">
          <cell r="A2098">
            <v>105401971</v>
          </cell>
          <cell r="B2098" t="str">
            <v>F130260789</v>
          </cell>
          <cell r="C2098" t="str">
            <v>多遊</v>
          </cell>
          <cell r="D2098" t="str">
            <v>朱冠瑋</v>
          </cell>
          <cell r="E2098">
            <v>870820</v>
          </cell>
          <cell r="F2098" t="str">
            <v>男</v>
          </cell>
          <cell r="G2098" t="str">
            <v>一般生</v>
          </cell>
        </row>
        <row r="2099">
          <cell r="A2099">
            <v>105401972</v>
          </cell>
          <cell r="B2099" t="str">
            <v>A130508958</v>
          </cell>
          <cell r="C2099" t="str">
            <v>多遊</v>
          </cell>
          <cell r="D2099" t="str">
            <v>鍾國恩</v>
          </cell>
          <cell r="E2099">
            <v>870829</v>
          </cell>
          <cell r="F2099" t="str">
            <v>男</v>
          </cell>
          <cell r="G2099" t="str">
            <v>一般生</v>
          </cell>
        </row>
        <row r="2100">
          <cell r="A2100">
            <v>105401973</v>
          </cell>
          <cell r="B2100" t="str">
            <v>A129667508</v>
          </cell>
          <cell r="C2100" t="str">
            <v>多遊</v>
          </cell>
          <cell r="D2100" t="str">
            <v>沈彥岑</v>
          </cell>
          <cell r="E2100">
            <v>870529</v>
          </cell>
          <cell r="F2100" t="str">
            <v>男</v>
          </cell>
          <cell r="G2100" t="str">
            <v>一般生</v>
          </cell>
        </row>
        <row r="2101">
          <cell r="A2101">
            <v>105401976</v>
          </cell>
          <cell r="B2101" t="str">
            <v>J122936268</v>
          </cell>
          <cell r="C2101" t="str">
            <v>多遊</v>
          </cell>
          <cell r="D2101" t="str">
            <v>謝長勳</v>
          </cell>
          <cell r="E2101">
            <v>870813</v>
          </cell>
          <cell r="F2101" t="str">
            <v>男</v>
          </cell>
          <cell r="G2101" t="str">
            <v>一般生</v>
          </cell>
        </row>
        <row r="2102">
          <cell r="A2102">
            <v>105401978</v>
          </cell>
          <cell r="B2102" t="str">
            <v>O100476400</v>
          </cell>
          <cell r="C2102" t="str">
            <v>多遊</v>
          </cell>
          <cell r="D2102" t="str">
            <v>林威宏</v>
          </cell>
          <cell r="E2102">
            <v>870329</v>
          </cell>
          <cell r="F2102" t="str">
            <v>男</v>
          </cell>
          <cell r="G2102" t="str">
            <v>一般生</v>
          </cell>
        </row>
        <row r="2103">
          <cell r="A2103">
            <v>105401979</v>
          </cell>
          <cell r="B2103" t="str">
            <v>K122617321</v>
          </cell>
          <cell r="C2103" t="str">
            <v>多遊</v>
          </cell>
          <cell r="D2103" t="str">
            <v>鄭紹偉</v>
          </cell>
          <cell r="E2103">
            <v>840711</v>
          </cell>
          <cell r="F2103" t="str">
            <v>男</v>
          </cell>
          <cell r="G2103" t="str">
            <v>一般生</v>
          </cell>
        </row>
        <row r="2104">
          <cell r="A2104">
            <v>105401980</v>
          </cell>
          <cell r="B2104" t="str">
            <v>K122381648</v>
          </cell>
          <cell r="C2104" t="str">
            <v>多遊</v>
          </cell>
          <cell r="D2104" t="str">
            <v>鄧宇淇</v>
          </cell>
          <cell r="E2104">
            <v>841009</v>
          </cell>
          <cell r="F2104" t="str">
            <v>男</v>
          </cell>
          <cell r="G2104" t="str">
            <v>一般生</v>
          </cell>
        </row>
        <row r="2105">
          <cell r="A2105">
            <v>105401982</v>
          </cell>
          <cell r="B2105" t="str">
            <v>K123023930</v>
          </cell>
          <cell r="C2105" t="str">
            <v>多遊</v>
          </cell>
          <cell r="D2105" t="str">
            <v>王奕棋</v>
          </cell>
          <cell r="E2105">
            <v>870826</v>
          </cell>
          <cell r="F2105" t="str">
            <v>男</v>
          </cell>
          <cell r="G2105" t="str">
            <v>一般生</v>
          </cell>
        </row>
        <row r="2106">
          <cell r="A2106">
            <v>105402101</v>
          </cell>
          <cell r="B2106" t="str">
            <v>K122785931</v>
          </cell>
          <cell r="C2106" t="str">
            <v>多遊</v>
          </cell>
          <cell r="D2106" t="str">
            <v>甘政浤</v>
          </cell>
          <cell r="E2106">
            <v>861004</v>
          </cell>
          <cell r="F2106" t="str">
            <v>男</v>
          </cell>
          <cell r="G2106" t="str">
            <v>一般生</v>
          </cell>
        </row>
        <row r="2107">
          <cell r="A2107">
            <v>105402102</v>
          </cell>
          <cell r="B2107" t="str">
            <v>H125224184</v>
          </cell>
          <cell r="C2107" t="str">
            <v>多遊</v>
          </cell>
          <cell r="D2107" t="str">
            <v>顧家和</v>
          </cell>
          <cell r="E2107">
            <v>870513</v>
          </cell>
          <cell r="F2107" t="str">
            <v>男</v>
          </cell>
          <cell r="G2107" t="str">
            <v>一般生</v>
          </cell>
        </row>
        <row r="2108">
          <cell r="A2108">
            <v>105402103</v>
          </cell>
          <cell r="B2108" t="str">
            <v>F229343975</v>
          </cell>
          <cell r="C2108" t="str">
            <v>多遊</v>
          </cell>
          <cell r="D2108" t="str">
            <v>黃詩庭</v>
          </cell>
          <cell r="E2108">
            <v>870109</v>
          </cell>
          <cell r="F2108" t="str">
            <v>女</v>
          </cell>
          <cell r="G2108" t="str">
            <v>一般生</v>
          </cell>
        </row>
        <row r="2109">
          <cell r="A2109">
            <v>105402104</v>
          </cell>
          <cell r="B2109" t="str">
            <v>H125066271</v>
          </cell>
          <cell r="C2109" t="str">
            <v>多遊</v>
          </cell>
          <cell r="D2109" t="str">
            <v>曾世廷</v>
          </cell>
          <cell r="E2109">
            <v>860919</v>
          </cell>
          <cell r="F2109" t="str">
            <v>男</v>
          </cell>
          <cell r="G2109" t="str">
            <v>一般生</v>
          </cell>
        </row>
        <row r="2110">
          <cell r="A2110">
            <v>105402105</v>
          </cell>
          <cell r="B2110" t="str">
            <v>R124705061</v>
          </cell>
          <cell r="C2110" t="str">
            <v>多遊</v>
          </cell>
          <cell r="D2110" t="str">
            <v>林威霖</v>
          </cell>
          <cell r="E2110">
            <v>861117</v>
          </cell>
          <cell r="F2110" t="str">
            <v>男</v>
          </cell>
          <cell r="G2110" t="str">
            <v>一般生</v>
          </cell>
        </row>
        <row r="2111">
          <cell r="A2111">
            <v>105402106</v>
          </cell>
          <cell r="B2111" t="str">
            <v>K222718343</v>
          </cell>
          <cell r="C2111" t="str">
            <v>多遊</v>
          </cell>
          <cell r="D2111" t="str">
            <v>陳怡臻</v>
          </cell>
          <cell r="E2111">
            <v>870823</v>
          </cell>
          <cell r="F2111" t="str">
            <v>女</v>
          </cell>
          <cell r="G2111" t="str">
            <v>重度／極重度身心障礙學生</v>
          </cell>
        </row>
        <row r="2112">
          <cell r="A2112">
            <v>105402107</v>
          </cell>
          <cell r="B2112" t="str">
            <v>F229243292</v>
          </cell>
          <cell r="C2112" t="str">
            <v>多遊</v>
          </cell>
          <cell r="D2112" t="str">
            <v>吳憶伶</v>
          </cell>
          <cell r="E2112">
            <v>861008</v>
          </cell>
          <cell r="F2112" t="str">
            <v>女</v>
          </cell>
          <cell r="G2112" t="str">
            <v>一般生</v>
          </cell>
        </row>
        <row r="2113">
          <cell r="A2113">
            <v>105402108</v>
          </cell>
          <cell r="B2113" t="str">
            <v>K222769859</v>
          </cell>
          <cell r="C2113" t="str">
            <v>多遊</v>
          </cell>
          <cell r="D2113" t="str">
            <v>林以瑄</v>
          </cell>
          <cell r="E2113">
            <v>870613</v>
          </cell>
          <cell r="F2113" t="str">
            <v>女</v>
          </cell>
          <cell r="G2113" t="str">
            <v>一般生</v>
          </cell>
        </row>
        <row r="2114">
          <cell r="A2114">
            <v>105402110</v>
          </cell>
          <cell r="B2114" t="str">
            <v>P123779547</v>
          </cell>
          <cell r="C2114" t="str">
            <v>多遊</v>
          </cell>
          <cell r="D2114" t="str">
            <v>陳威達</v>
          </cell>
          <cell r="E2114">
            <v>870809</v>
          </cell>
          <cell r="F2114" t="str">
            <v>男</v>
          </cell>
          <cell r="G2114" t="str">
            <v>一般生</v>
          </cell>
        </row>
        <row r="2115">
          <cell r="A2115">
            <v>105402112</v>
          </cell>
          <cell r="B2115" t="str">
            <v>A228681104</v>
          </cell>
          <cell r="C2115" t="str">
            <v>多遊</v>
          </cell>
          <cell r="D2115" t="str">
            <v>楊婷婷</v>
          </cell>
          <cell r="E2115">
            <v>861210</v>
          </cell>
          <cell r="F2115" t="str">
            <v>女</v>
          </cell>
          <cell r="G2115" t="str">
            <v>一般生</v>
          </cell>
        </row>
        <row r="2116">
          <cell r="A2116">
            <v>105402113</v>
          </cell>
          <cell r="B2116" t="str">
            <v>H224905593</v>
          </cell>
          <cell r="C2116" t="str">
            <v>多遊</v>
          </cell>
          <cell r="D2116" t="str">
            <v>蔡瓊瑤</v>
          </cell>
          <cell r="E2116">
            <v>870603</v>
          </cell>
          <cell r="F2116" t="str">
            <v>女</v>
          </cell>
          <cell r="G2116" t="str">
            <v>一般生</v>
          </cell>
        </row>
        <row r="2117">
          <cell r="A2117">
            <v>105402114</v>
          </cell>
          <cell r="B2117" t="str">
            <v>L125017421</v>
          </cell>
          <cell r="C2117" t="str">
            <v>多遊</v>
          </cell>
          <cell r="D2117" t="str">
            <v>崔佑榕</v>
          </cell>
          <cell r="E2117">
            <v>860903</v>
          </cell>
          <cell r="F2117" t="str">
            <v>男</v>
          </cell>
          <cell r="G2117" t="str">
            <v>一般生</v>
          </cell>
        </row>
        <row r="2118">
          <cell r="A2118">
            <v>105402115</v>
          </cell>
          <cell r="B2118" t="str">
            <v>F129237318</v>
          </cell>
          <cell r="C2118" t="str">
            <v>多遊</v>
          </cell>
          <cell r="D2118" t="str">
            <v>蘇宏津</v>
          </cell>
          <cell r="E2118">
            <v>841209</v>
          </cell>
          <cell r="F2118" t="str">
            <v>男</v>
          </cell>
          <cell r="G2118" t="str">
            <v>一般生</v>
          </cell>
        </row>
        <row r="2119">
          <cell r="A2119">
            <v>105402116</v>
          </cell>
          <cell r="B2119" t="str">
            <v>K123022004</v>
          </cell>
          <cell r="C2119" t="str">
            <v>多遊</v>
          </cell>
          <cell r="D2119" t="str">
            <v>廖品翔</v>
          </cell>
          <cell r="E2119">
            <v>870408</v>
          </cell>
          <cell r="F2119" t="str">
            <v>男</v>
          </cell>
          <cell r="G2119" t="str">
            <v>輕度身心障礙學生</v>
          </cell>
        </row>
        <row r="2120">
          <cell r="A2120">
            <v>105402121</v>
          </cell>
          <cell r="B2120" t="str">
            <v>K122673909</v>
          </cell>
          <cell r="C2120" t="str">
            <v>多遊</v>
          </cell>
          <cell r="D2120" t="str">
            <v>林宗賢</v>
          </cell>
          <cell r="E2120">
            <v>860106</v>
          </cell>
          <cell r="F2120" t="str">
            <v>男</v>
          </cell>
          <cell r="G2120" t="str">
            <v>一般生</v>
          </cell>
        </row>
        <row r="2121">
          <cell r="A2121">
            <v>105402122</v>
          </cell>
          <cell r="B2121" t="str">
            <v>K222925875</v>
          </cell>
          <cell r="C2121" t="str">
            <v>多遊</v>
          </cell>
          <cell r="D2121" t="str">
            <v>楊雅晴</v>
          </cell>
          <cell r="E2121">
            <v>870326</v>
          </cell>
          <cell r="F2121" t="str">
            <v>女</v>
          </cell>
          <cell r="G2121" t="str">
            <v>一般生</v>
          </cell>
        </row>
        <row r="2122">
          <cell r="A2122">
            <v>105402123</v>
          </cell>
          <cell r="B2122" t="str">
            <v>B222915880</v>
          </cell>
          <cell r="C2122" t="str">
            <v>多遊</v>
          </cell>
          <cell r="D2122" t="str">
            <v>許詠晴</v>
          </cell>
          <cell r="E2122">
            <v>861215</v>
          </cell>
          <cell r="F2122" t="str">
            <v>女</v>
          </cell>
          <cell r="G2122" t="str">
            <v>一般生</v>
          </cell>
        </row>
        <row r="2123">
          <cell r="A2123">
            <v>105402124</v>
          </cell>
          <cell r="B2123" t="str">
            <v>G122184673</v>
          </cell>
          <cell r="C2123" t="str">
            <v>多遊</v>
          </cell>
          <cell r="D2123" t="str">
            <v>陳璽安</v>
          </cell>
          <cell r="E2123">
            <v>870711</v>
          </cell>
          <cell r="F2123" t="str">
            <v>男</v>
          </cell>
          <cell r="G2123" t="str">
            <v>一般生</v>
          </cell>
        </row>
        <row r="2124">
          <cell r="A2124">
            <v>105402126</v>
          </cell>
          <cell r="B2124" t="str">
            <v>H125260162</v>
          </cell>
          <cell r="C2124" t="str">
            <v>多遊</v>
          </cell>
          <cell r="D2124" t="str">
            <v>游文銓</v>
          </cell>
          <cell r="E2124">
            <v>870703</v>
          </cell>
          <cell r="F2124" t="str">
            <v>男</v>
          </cell>
          <cell r="G2124" t="str">
            <v>一般生</v>
          </cell>
        </row>
        <row r="2125">
          <cell r="A2125">
            <v>105402127</v>
          </cell>
          <cell r="B2125" t="str">
            <v>K222963946</v>
          </cell>
          <cell r="C2125" t="str">
            <v>多遊</v>
          </cell>
          <cell r="D2125" t="str">
            <v>袁靖雯</v>
          </cell>
          <cell r="E2125">
            <v>870730</v>
          </cell>
          <cell r="F2125" t="str">
            <v>女</v>
          </cell>
          <cell r="G2125" t="str">
            <v>一般生</v>
          </cell>
        </row>
        <row r="2126">
          <cell r="A2126">
            <v>105402128</v>
          </cell>
          <cell r="B2126" t="str">
            <v>Q224164614</v>
          </cell>
          <cell r="C2126" t="str">
            <v>多遊</v>
          </cell>
          <cell r="D2126" t="str">
            <v>許芳瑜</v>
          </cell>
          <cell r="E2126">
            <v>860707</v>
          </cell>
          <cell r="F2126" t="str">
            <v>女</v>
          </cell>
          <cell r="G2126" t="str">
            <v>一般生</v>
          </cell>
        </row>
        <row r="2127">
          <cell r="A2127">
            <v>105402129</v>
          </cell>
          <cell r="B2127" t="str">
            <v>F229364385</v>
          </cell>
          <cell r="C2127" t="str">
            <v>多遊</v>
          </cell>
          <cell r="D2127" t="str">
            <v>翁家誼</v>
          </cell>
          <cell r="E2127">
            <v>860923</v>
          </cell>
          <cell r="F2127" t="str">
            <v>女</v>
          </cell>
          <cell r="G2127" t="str">
            <v>一般生</v>
          </cell>
        </row>
        <row r="2128">
          <cell r="A2128">
            <v>105402130</v>
          </cell>
          <cell r="B2128" t="str">
            <v>K123023501</v>
          </cell>
          <cell r="C2128" t="str">
            <v>多遊</v>
          </cell>
          <cell r="D2128" t="str">
            <v>林冠宇</v>
          </cell>
          <cell r="E2128">
            <v>870713</v>
          </cell>
          <cell r="F2128" t="str">
            <v>男</v>
          </cell>
          <cell r="G2128" t="str">
            <v>一般生</v>
          </cell>
        </row>
        <row r="2129">
          <cell r="A2129">
            <v>105402131</v>
          </cell>
          <cell r="B2129" t="str">
            <v>K122998581</v>
          </cell>
          <cell r="C2129" t="str">
            <v>多遊</v>
          </cell>
          <cell r="D2129" t="str">
            <v>鄭至均</v>
          </cell>
          <cell r="E2129">
            <v>870702</v>
          </cell>
          <cell r="F2129" t="str">
            <v>男</v>
          </cell>
          <cell r="G2129" t="str">
            <v>一般生</v>
          </cell>
        </row>
        <row r="2130">
          <cell r="A2130">
            <v>105402132</v>
          </cell>
          <cell r="B2130" t="str">
            <v>A227943132</v>
          </cell>
          <cell r="C2130" t="str">
            <v>多遊</v>
          </cell>
          <cell r="D2130" t="str">
            <v>劉羿晴</v>
          </cell>
          <cell r="E2130">
            <v>860827</v>
          </cell>
          <cell r="F2130" t="str">
            <v>女</v>
          </cell>
          <cell r="G2130" t="str">
            <v>一般生</v>
          </cell>
        </row>
        <row r="2131">
          <cell r="A2131">
            <v>105402133</v>
          </cell>
          <cell r="B2131" t="str">
            <v>K222925688</v>
          </cell>
          <cell r="C2131" t="str">
            <v>多遊</v>
          </cell>
          <cell r="D2131" t="str">
            <v>邱美琪</v>
          </cell>
          <cell r="E2131">
            <v>870319</v>
          </cell>
          <cell r="F2131" t="str">
            <v>女</v>
          </cell>
          <cell r="G2131" t="str">
            <v>一般生</v>
          </cell>
        </row>
        <row r="2132">
          <cell r="A2132">
            <v>105402134</v>
          </cell>
          <cell r="B2132" t="str">
            <v>M222687255</v>
          </cell>
          <cell r="C2132" t="str">
            <v>多遊</v>
          </cell>
          <cell r="D2132" t="str">
            <v>張伊函</v>
          </cell>
          <cell r="E2132">
            <v>841023</v>
          </cell>
          <cell r="F2132" t="str">
            <v>女</v>
          </cell>
          <cell r="G2132" t="str">
            <v>一般生</v>
          </cell>
        </row>
        <row r="2133">
          <cell r="A2133">
            <v>105402251</v>
          </cell>
          <cell r="B2133" t="str">
            <v>K122995106</v>
          </cell>
          <cell r="C2133" t="str">
            <v>時尚</v>
          </cell>
          <cell r="D2133" t="str">
            <v>謝祥鈺</v>
          </cell>
          <cell r="E2133">
            <v>860927</v>
          </cell>
          <cell r="F2133" t="str">
            <v>男</v>
          </cell>
          <cell r="G2133" t="str">
            <v>一般生</v>
          </cell>
        </row>
        <row r="2134">
          <cell r="A2134">
            <v>105402253</v>
          </cell>
          <cell r="B2134" t="str">
            <v>T224473040</v>
          </cell>
          <cell r="C2134" t="str">
            <v>時尚</v>
          </cell>
          <cell r="D2134" t="str">
            <v>潘孟萍</v>
          </cell>
          <cell r="E2134">
            <v>861005</v>
          </cell>
          <cell r="F2134" t="str">
            <v>女</v>
          </cell>
          <cell r="G2134" t="str">
            <v>一般生</v>
          </cell>
        </row>
        <row r="2135">
          <cell r="A2135">
            <v>105402254</v>
          </cell>
          <cell r="B2135" t="str">
            <v>K222578367</v>
          </cell>
          <cell r="C2135" t="str">
            <v>時尚</v>
          </cell>
          <cell r="D2135" t="str">
            <v>廖采靖</v>
          </cell>
          <cell r="E2135">
            <v>870520</v>
          </cell>
          <cell r="F2135" t="str">
            <v>女</v>
          </cell>
          <cell r="G2135" t="str">
            <v>一般生</v>
          </cell>
        </row>
        <row r="2136">
          <cell r="A2136">
            <v>105402255</v>
          </cell>
          <cell r="B2136" t="str">
            <v>K222905471</v>
          </cell>
          <cell r="C2136" t="str">
            <v>時尚</v>
          </cell>
          <cell r="D2136" t="str">
            <v>徐佩霞</v>
          </cell>
          <cell r="E2136">
            <v>861223</v>
          </cell>
          <cell r="F2136" t="str">
            <v>女</v>
          </cell>
          <cell r="G2136" t="str">
            <v>一般生</v>
          </cell>
        </row>
        <row r="2137">
          <cell r="A2137">
            <v>105402259</v>
          </cell>
          <cell r="B2137" t="str">
            <v>O200450515</v>
          </cell>
          <cell r="C2137" t="str">
            <v>時尚</v>
          </cell>
          <cell r="D2137" t="str">
            <v>黃紫琳</v>
          </cell>
          <cell r="E2137">
            <v>861219</v>
          </cell>
          <cell r="F2137" t="str">
            <v>女</v>
          </cell>
          <cell r="G2137" t="str">
            <v>一般生</v>
          </cell>
        </row>
        <row r="2138">
          <cell r="A2138">
            <v>105402260</v>
          </cell>
          <cell r="B2138" t="str">
            <v>H225168405</v>
          </cell>
          <cell r="C2138" t="str">
            <v>時尚</v>
          </cell>
          <cell r="D2138" t="str">
            <v>楊子瑢</v>
          </cell>
          <cell r="E2138">
            <v>870816</v>
          </cell>
          <cell r="F2138" t="str">
            <v>女</v>
          </cell>
          <cell r="G2138" t="str">
            <v>一般生</v>
          </cell>
        </row>
        <row r="2139">
          <cell r="A2139">
            <v>105402262</v>
          </cell>
          <cell r="B2139" t="str">
            <v>H224907177</v>
          </cell>
          <cell r="C2139" t="str">
            <v>時尚</v>
          </cell>
          <cell r="D2139" t="str">
            <v>鍾馨誼</v>
          </cell>
          <cell r="E2139">
            <v>870704</v>
          </cell>
          <cell r="F2139" t="str">
            <v>女</v>
          </cell>
          <cell r="G2139" t="str">
            <v>一般生</v>
          </cell>
        </row>
        <row r="2140">
          <cell r="A2140">
            <v>105402263</v>
          </cell>
          <cell r="B2140" t="str">
            <v>Q224224651</v>
          </cell>
          <cell r="C2140" t="str">
            <v>時尚</v>
          </cell>
          <cell r="D2140" t="str">
            <v>吳欣怡</v>
          </cell>
          <cell r="E2140">
            <v>870608</v>
          </cell>
          <cell r="F2140" t="str">
            <v>女</v>
          </cell>
          <cell r="G2140" t="str">
            <v>一般生</v>
          </cell>
        </row>
        <row r="2141">
          <cell r="A2141">
            <v>105402264</v>
          </cell>
          <cell r="B2141" t="str">
            <v>H225176658</v>
          </cell>
          <cell r="C2141" t="str">
            <v>時尚</v>
          </cell>
          <cell r="D2141" t="str">
            <v>邱靖勻</v>
          </cell>
          <cell r="E2141">
            <v>870726</v>
          </cell>
          <cell r="F2141" t="str">
            <v>女</v>
          </cell>
          <cell r="G2141" t="str">
            <v>一般生</v>
          </cell>
        </row>
        <row r="2142">
          <cell r="A2142">
            <v>105402265</v>
          </cell>
          <cell r="B2142" t="str">
            <v>H224630484</v>
          </cell>
          <cell r="C2142" t="str">
            <v>時尚</v>
          </cell>
          <cell r="D2142" t="str">
            <v>楊子瑩</v>
          </cell>
          <cell r="E2142">
            <v>870123</v>
          </cell>
          <cell r="F2142" t="str">
            <v>女</v>
          </cell>
          <cell r="G2142" t="str">
            <v>一般生</v>
          </cell>
        </row>
        <row r="2143">
          <cell r="A2143">
            <v>105402266</v>
          </cell>
          <cell r="B2143" t="str">
            <v>H224953839</v>
          </cell>
          <cell r="C2143" t="str">
            <v>時尚</v>
          </cell>
          <cell r="D2143" t="str">
            <v>沈庭誼</v>
          </cell>
          <cell r="E2143">
            <v>870422</v>
          </cell>
          <cell r="F2143" t="str">
            <v>女</v>
          </cell>
          <cell r="G2143" t="str">
            <v>一般生</v>
          </cell>
        </row>
        <row r="2144">
          <cell r="A2144">
            <v>105402268</v>
          </cell>
          <cell r="B2144" t="str">
            <v>H224945873</v>
          </cell>
          <cell r="C2144" t="str">
            <v>時尚</v>
          </cell>
          <cell r="D2144" t="str">
            <v>樊湘淇</v>
          </cell>
          <cell r="E2144">
            <v>870104</v>
          </cell>
          <cell r="F2144" t="str">
            <v>女</v>
          </cell>
          <cell r="G2144" t="str">
            <v>一般生</v>
          </cell>
        </row>
        <row r="2145">
          <cell r="A2145">
            <v>105402270</v>
          </cell>
          <cell r="B2145" t="str">
            <v>H225072833</v>
          </cell>
          <cell r="C2145" t="str">
            <v>時尚</v>
          </cell>
          <cell r="D2145" t="str">
            <v>蕭雅欣</v>
          </cell>
          <cell r="E2145">
            <v>861106</v>
          </cell>
          <cell r="F2145" t="str">
            <v>女</v>
          </cell>
          <cell r="G2145" t="str">
            <v>一般生</v>
          </cell>
        </row>
        <row r="2146">
          <cell r="A2146">
            <v>105402271</v>
          </cell>
          <cell r="B2146" t="str">
            <v>J222873017</v>
          </cell>
          <cell r="C2146" t="str">
            <v>時尚</v>
          </cell>
          <cell r="D2146" t="str">
            <v>邱晉慈</v>
          </cell>
          <cell r="E2146">
            <v>870622</v>
          </cell>
          <cell r="F2146" t="str">
            <v>女</v>
          </cell>
          <cell r="G2146" t="str">
            <v>一般生</v>
          </cell>
        </row>
        <row r="2147">
          <cell r="A2147">
            <v>105402272</v>
          </cell>
          <cell r="B2147" t="str">
            <v>J222852312</v>
          </cell>
          <cell r="C2147" t="str">
            <v>時尚</v>
          </cell>
          <cell r="D2147" t="str">
            <v>黃若怡</v>
          </cell>
          <cell r="E2147">
            <v>870225</v>
          </cell>
          <cell r="F2147" t="str">
            <v>女</v>
          </cell>
          <cell r="G2147" t="str">
            <v>一般生</v>
          </cell>
        </row>
        <row r="2148">
          <cell r="A2148">
            <v>105402273</v>
          </cell>
          <cell r="B2148" t="str">
            <v>A229729050</v>
          </cell>
          <cell r="C2148" t="str">
            <v>餐旅</v>
          </cell>
          <cell r="D2148" t="str">
            <v>黃子寧</v>
          </cell>
          <cell r="E2148">
            <v>861119</v>
          </cell>
          <cell r="F2148" t="str">
            <v>女</v>
          </cell>
          <cell r="G2148" t="str">
            <v>一般生</v>
          </cell>
        </row>
        <row r="2149">
          <cell r="A2149">
            <v>105402274</v>
          </cell>
          <cell r="B2149" t="str">
            <v>K222578732</v>
          </cell>
          <cell r="C2149" t="str">
            <v>時尚</v>
          </cell>
          <cell r="D2149" t="str">
            <v>陳珮萱</v>
          </cell>
          <cell r="E2149">
            <v>870622</v>
          </cell>
          <cell r="F2149" t="str">
            <v>女</v>
          </cell>
          <cell r="G2149" t="str">
            <v>一般生</v>
          </cell>
        </row>
        <row r="2150">
          <cell r="A2150">
            <v>105402275</v>
          </cell>
          <cell r="B2150" t="str">
            <v>P223953849</v>
          </cell>
          <cell r="C2150" t="str">
            <v>時尚</v>
          </cell>
          <cell r="D2150" t="str">
            <v>柯宜汝</v>
          </cell>
          <cell r="E2150">
            <v>870812</v>
          </cell>
          <cell r="F2150" t="str">
            <v>女</v>
          </cell>
          <cell r="G2150" t="str">
            <v>一般生</v>
          </cell>
        </row>
        <row r="2151">
          <cell r="A2151">
            <v>105402276</v>
          </cell>
          <cell r="B2151" t="str">
            <v>D222677592</v>
          </cell>
          <cell r="C2151" t="str">
            <v>時尚</v>
          </cell>
          <cell r="D2151" t="str">
            <v>杜佩臻</v>
          </cell>
          <cell r="E2151">
            <v>861031</v>
          </cell>
          <cell r="F2151" t="str">
            <v>女</v>
          </cell>
          <cell r="G2151" t="str">
            <v>一般生</v>
          </cell>
        </row>
        <row r="2152">
          <cell r="A2152">
            <v>105402277</v>
          </cell>
          <cell r="B2152" t="str">
            <v>K222577968</v>
          </cell>
          <cell r="C2152" t="str">
            <v>時尚</v>
          </cell>
          <cell r="D2152" t="str">
            <v>賴奕文</v>
          </cell>
          <cell r="E2152">
            <v>870417</v>
          </cell>
          <cell r="F2152" t="str">
            <v>女</v>
          </cell>
          <cell r="G2152" t="str">
            <v>一般生</v>
          </cell>
        </row>
        <row r="2153">
          <cell r="A2153">
            <v>105402278</v>
          </cell>
          <cell r="B2153" t="str">
            <v>O200415338</v>
          </cell>
          <cell r="C2153" t="str">
            <v>時尚</v>
          </cell>
          <cell r="D2153" t="str">
            <v>陳惠茹</v>
          </cell>
          <cell r="E2153">
            <v>861017</v>
          </cell>
          <cell r="F2153" t="str">
            <v>女</v>
          </cell>
          <cell r="G2153" t="str">
            <v>一般生</v>
          </cell>
        </row>
        <row r="2154">
          <cell r="A2154">
            <v>105402280</v>
          </cell>
          <cell r="B2154" t="str">
            <v>G122270165</v>
          </cell>
          <cell r="C2154" t="str">
            <v>時尚</v>
          </cell>
          <cell r="D2154" t="str">
            <v>陳正軒</v>
          </cell>
          <cell r="E2154">
            <v>851215</v>
          </cell>
          <cell r="F2154" t="str">
            <v>男</v>
          </cell>
          <cell r="G2154" t="str">
            <v>一般生</v>
          </cell>
        </row>
        <row r="2155">
          <cell r="A2155">
            <v>105402283</v>
          </cell>
          <cell r="B2155" t="str">
            <v>Q224170372</v>
          </cell>
          <cell r="C2155" t="str">
            <v>時尚</v>
          </cell>
          <cell r="D2155" t="str">
            <v>葉苡萱</v>
          </cell>
          <cell r="E2155">
            <v>870624</v>
          </cell>
          <cell r="F2155" t="str">
            <v>女</v>
          </cell>
          <cell r="G2155" t="str">
            <v>一般生</v>
          </cell>
        </row>
        <row r="2156">
          <cell r="A2156">
            <v>105402284</v>
          </cell>
          <cell r="B2156" t="str">
            <v>J222833871</v>
          </cell>
          <cell r="C2156" t="str">
            <v>時尚</v>
          </cell>
          <cell r="D2156" t="str">
            <v>朱宜甄</v>
          </cell>
          <cell r="E2156">
            <v>861216</v>
          </cell>
          <cell r="F2156" t="str">
            <v>女</v>
          </cell>
          <cell r="G2156" t="str">
            <v>一般生</v>
          </cell>
        </row>
        <row r="2157">
          <cell r="A2157">
            <v>107210672</v>
          </cell>
          <cell r="B2157" t="str">
            <v>J222855537</v>
          </cell>
          <cell r="C2157" t="str">
            <v>時尚</v>
          </cell>
          <cell r="D2157" t="str">
            <v>宋珮聿</v>
          </cell>
          <cell r="E2157">
            <v>870112</v>
          </cell>
          <cell r="F2157" t="str">
            <v>女</v>
          </cell>
          <cell r="G2157" t="str">
            <v>一般生</v>
          </cell>
        </row>
        <row r="2158">
          <cell r="A2158">
            <v>105402286</v>
          </cell>
          <cell r="B2158" t="str">
            <v>K222963428</v>
          </cell>
          <cell r="C2158" t="str">
            <v>時尚</v>
          </cell>
          <cell r="D2158" t="str">
            <v>黃佳茹</v>
          </cell>
          <cell r="E2158">
            <v>870725</v>
          </cell>
          <cell r="F2158" t="str">
            <v>女</v>
          </cell>
          <cell r="G2158" t="str">
            <v>一般生</v>
          </cell>
        </row>
        <row r="2159">
          <cell r="A2159">
            <v>105402287</v>
          </cell>
          <cell r="B2159" t="str">
            <v>H225139575</v>
          </cell>
          <cell r="C2159" t="str">
            <v>時尚</v>
          </cell>
          <cell r="D2159" t="str">
            <v>莊芷函</v>
          </cell>
          <cell r="E2159">
            <v>870504</v>
          </cell>
          <cell r="F2159" t="str">
            <v>女</v>
          </cell>
          <cell r="G2159" t="str">
            <v>一般生</v>
          </cell>
        </row>
        <row r="2160">
          <cell r="A2160">
            <v>105402289</v>
          </cell>
          <cell r="B2160" t="str">
            <v>F228903226</v>
          </cell>
          <cell r="C2160" t="str">
            <v>時尚</v>
          </cell>
          <cell r="D2160" t="str">
            <v>陳乃瑄</v>
          </cell>
          <cell r="E2160">
            <v>850705</v>
          </cell>
          <cell r="F2160" t="str">
            <v>女</v>
          </cell>
          <cell r="G2160" t="str">
            <v>一般生</v>
          </cell>
        </row>
        <row r="2161">
          <cell r="A2161">
            <v>105402290</v>
          </cell>
          <cell r="B2161" t="str">
            <v>C221523950</v>
          </cell>
          <cell r="C2161" t="str">
            <v>時尚</v>
          </cell>
          <cell r="D2161" t="str">
            <v>蕭妤妃</v>
          </cell>
          <cell r="E2161">
            <v>861022</v>
          </cell>
          <cell r="F2161" t="str">
            <v>女</v>
          </cell>
          <cell r="G2161" t="str">
            <v>一般生</v>
          </cell>
        </row>
        <row r="2162">
          <cell r="A2162">
            <v>105402295</v>
          </cell>
          <cell r="B2162" t="str">
            <v>O200449209</v>
          </cell>
          <cell r="C2162" t="str">
            <v>時尚</v>
          </cell>
          <cell r="D2162" t="str">
            <v>周麗欣</v>
          </cell>
          <cell r="E2162">
            <v>861204</v>
          </cell>
          <cell r="F2162" t="str">
            <v>女</v>
          </cell>
          <cell r="G2162" t="str">
            <v>一般生</v>
          </cell>
        </row>
        <row r="2163">
          <cell r="A2163">
            <v>105402297</v>
          </cell>
          <cell r="B2163" t="str">
            <v>P123779538</v>
          </cell>
          <cell r="C2163" t="str">
            <v>時尚</v>
          </cell>
          <cell r="D2163" t="str">
            <v>洪崴勝</v>
          </cell>
          <cell r="E2163">
            <v>870825</v>
          </cell>
          <cell r="F2163" t="str">
            <v>男</v>
          </cell>
          <cell r="G2163" t="str">
            <v>一般生</v>
          </cell>
        </row>
        <row r="2164">
          <cell r="A2164">
            <v>105402401</v>
          </cell>
          <cell r="B2164" t="str">
            <v>K222962663</v>
          </cell>
          <cell r="C2164" t="str">
            <v>時尚</v>
          </cell>
          <cell r="D2164" t="str">
            <v>林珍儀</v>
          </cell>
          <cell r="E2164">
            <v>870326</v>
          </cell>
          <cell r="F2164" t="str">
            <v>女</v>
          </cell>
          <cell r="G2164" t="str">
            <v>一般生</v>
          </cell>
        </row>
        <row r="2165">
          <cell r="A2165">
            <v>105402404</v>
          </cell>
          <cell r="B2165" t="str">
            <v>J122934657</v>
          </cell>
          <cell r="C2165" t="str">
            <v>時尚</v>
          </cell>
          <cell r="D2165" t="str">
            <v>姜智方</v>
          </cell>
          <cell r="E2165">
            <v>870416</v>
          </cell>
          <cell r="F2165" t="str">
            <v>男</v>
          </cell>
          <cell r="G2165" t="str">
            <v>一般生</v>
          </cell>
        </row>
        <row r="2166">
          <cell r="A2166">
            <v>105402405</v>
          </cell>
          <cell r="B2166" t="str">
            <v>H224959984</v>
          </cell>
          <cell r="C2166" t="str">
            <v>時尚</v>
          </cell>
          <cell r="D2166" t="str">
            <v>陳婕妤</v>
          </cell>
          <cell r="E2166">
            <v>870717</v>
          </cell>
          <cell r="F2166" t="str">
            <v>女</v>
          </cell>
          <cell r="G2166" t="str">
            <v>一般生</v>
          </cell>
        </row>
        <row r="2167">
          <cell r="A2167">
            <v>105402407</v>
          </cell>
          <cell r="B2167" t="str">
            <v>L224468631</v>
          </cell>
          <cell r="C2167" t="str">
            <v>時尚</v>
          </cell>
          <cell r="D2167" t="str">
            <v>張恆慈</v>
          </cell>
          <cell r="E2167">
            <v>870306</v>
          </cell>
          <cell r="F2167" t="str">
            <v>女</v>
          </cell>
          <cell r="G2167" t="str">
            <v>一般生</v>
          </cell>
        </row>
        <row r="2168">
          <cell r="A2168">
            <v>105402409</v>
          </cell>
          <cell r="B2168" t="str">
            <v>H225165977</v>
          </cell>
          <cell r="C2168" t="str">
            <v>時尚</v>
          </cell>
          <cell r="D2168" t="str">
            <v>沈芳瑀</v>
          </cell>
          <cell r="E2168">
            <v>870831</v>
          </cell>
          <cell r="F2168" t="str">
            <v>女</v>
          </cell>
          <cell r="G2168" t="str">
            <v>一般生</v>
          </cell>
        </row>
        <row r="2169">
          <cell r="A2169">
            <v>105402410</v>
          </cell>
          <cell r="B2169" t="str">
            <v>F229418431</v>
          </cell>
          <cell r="C2169" t="str">
            <v>時尚</v>
          </cell>
          <cell r="D2169" t="str">
            <v>高于涵</v>
          </cell>
          <cell r="E2169">
            <v>870812</v>
          </cell>
          <cell r="F2169" t="str">
            <v>女</v>
          </cell>
          <cell r="G2169" t="str">
            <v>一般生</v>
          </cell>
        </row>
        <row r="2170">
          <cell r="A2170">
            <v>105402413</v>
          </cell>
          <cell r="B2170" t="str">
            <v>H224952958</v>
          </cell>
          <cell r="C2170" t="str">
            <v>時尚</v>
          </cell>
          <cell r="D2170" t="str">
            <v>劉雅靜</v>
          </cell>
          <cell r="E2170">
            <v>870401</v>
          </cell>
          <cell r="F2170" t="str">
            <v>女</v>
          </cell>
          <cell r="G2170" t="str">
            <v>一般生</v>
          </cell>
        </row>
        <row r="2171">
          <cell r="A2171">
            <v>105402414</v>
          </cell>
          <cell r="B2171" t="str">
            <v>F228876108</v>
          </cell>
          <cell r="C2171" t="str">
            <v>時尚</v>
          </cell>
          <cell r="D2171" t="str">
            <v>杜宜璇</v>
          </cell>
          <cell r="E2171">
            <v>850822</v>
          </cell>
          <cell r="F2171" t="str">
            <v>女</v>
          </cell>
          <cell r="G2171" t="str">
            <v>一般生</v>
          </cell>
        </row>
        <row r="2172">
          <cell r="A2172">
            <v>105402415</v>
          </cell>
          <cell r="B2172" t="str">
            <v>L224634233</v>
          </cell>
          <cell r="C2172" t="str">
            <v>時尚</v>
          </cell>
          <cell r="D2172" t="str">
            <v>林宜</v>
          </cell>
          <cell r="E2172">
            <v>870809</v>
          </cell>
          <cell r="F2172" t="str">
            <v>女</v>
          </cell>
          <cell r="G2172" t="str">
            <v>一般生</v>
          </cell>
        </row>
        <row r="2173">
          <cell r="A2173">
            <v>105402416</v>
          </cell>
          <cell r="B2173" t="str">
            <v>L225055683</v>
          </cell>
          <cell r="C2173" t="str">
            <v>時尚</v>
          </cell>
          <cell r="D2173" t="str">
            <v>張芸禎</v>
          </cell>
          <cell r="E2173">
            <v>870506</v>
          </cell>
          <cell r="F2173" t="str">
            <v>女</v>
          </cell>
          <cell r="G2173" t="str">
            <v>一般生</v>
          </cell>
        </row>
        <row r="2174">
          <cell r="A2174">
            <v>105402417</v>
          </cell>
          <cell r="B2174" t="str">
            <v>J222850845</v>
          </cell>
          <cell r="C2174" t="str">
            <v>時尚</v>
          </cell>
          <cell r="D2174" t="str">
            <v>張君如</v>
          </cell>
          <cell r="E2174">
            <v>861102</v>
          </cell>
          <cell r="F2174" t="str">
            <v>女</v>
          </cell>
          <cell r="G2174" t="str">
            <v>一般生</v>
          </cell>
        </row>
        <row r="2175">
          <cell r="A2175">
            <v>105402418</v>
          </cell>
          <cell r="B2175" t="str">
            <v>O200453249</v>
          </cell>
          <cell r="C2175" t="str">
            <v>時尚</v>
          </cell>
          <cell r="D2175" t="str">
            <v>陳怡瑄</v>
          </cell>
          <cell r="E2175">
            <v>870418</v>
          </cell>
          <cell r="F2175" t="str">
            <v>女</v>
          </cell>
          <cell r="G2175" t="str">
            <v>一般生</v>
          </cell>
        </row>
        <row r="2176">
          <cell r="A2176">
            <v>105402419</v>
          </cell>
          <cell r="B2176" t="str">
            <v>J222873473</v>
          </cell>
          <cell r="C2176" t="str">
            <v>時尚</v>
          </cell>
          <cell r="D2176" t="str">
            <v>羅蘋</v>
          </cell>
          <cell r="E2176">
            <v>870714</v>
          </cell>
          <cell r="F2176" t="str">
            <v>女</v>
          </cell>
          <cell r="G2176" t="str">
            <v>一般生</v>
          </cell>
        </row>
        <row r="2177">
          <cell r="A2177">
            <v>105402420</v>
          </cell>
          <cell r="B2177" t="str">
            <v>J222827980</v>
          </cell>
          <cell r="C2177" t="str">
            <v>時尚</v>
          </cell>
          <cell r="D2177" t="str">
            <v>孫慧婷</v>
          </cell>
          <cell r="E2177">
            <v>860910</v>
          </cell>
          <cell r="F2177" t="str">
            <v>女</v>
          </cell>
          <cell r="G2177" t="str">
            <v>一般生</v>
          </cell>
        </row>
        <row r="2178">
          <cell r="A2178">
            <v>105402421</v>
          </cell>
          <cell r="B2178" t="str">
            <v>K222487094</v>
          </cell>
          <cell r="C2178" t="str">
            <v>時尚</v>
          </cell>
          <cell r="D2178" t="str">
            <v>徐詩晴</v>
          </cell>
          <cell r="E2178">
            <v>861221</v>
          </cell>
          <cell r="F2178" t="str">
            <v>女</v>
          </cell>
          <cell r="G2178" t="str">
            <v>一般生</v>
          </cell>
        </row>
        <row r="2179">
          <cell r="A2179">
            <v>105402422</v>
          </cell>
          <cell r="B2179" t="str">
            <v>L225027983</v>
          </cell>
          <cell r="C2179" t="str">
            <v>時尚</v>
          </cell>
          <cell r="D2179" t="str">
            <v>劉上棻</v>
          </cell>
          <cell r="E2179">
            <v>870811</v>
          </cell>
          <cell r="F2179" t="str">
            <v>女</v>
          </cell>
          <cell r="G2179" t="str">
            <v>一般生</v>
          </cell>
        </row>
        <row r="2180">
          <cell r="A2180">
            <v>105402423</v>
          </cell>
          <cell r="B2180" t="str">
            <v>L125123335</v>
          </cell>
          <cell r="C2180" t="str">
            <v>時尚</v>
          </cell>
          <cell r="D2180" t="str">
            <v>陳冠傑</v>
          </cell>
          <cell r="E2180">
            <v>870805</v>
          </cell>
          <cell r="F2180" t="str">
            <v>男</v>
          </cell>
          <cell r="G2180" t="str">
            <v>一般生</v>
          </cell>
        </row>
        <row r="2181">
          <cell r="A2181">
            <v>105402425</v>
          </cell>
          <cell r="B2181" t="str">
            <v>K122724616</v>
          </cell>
          <cell r="C2181" t="str">
            <v>時尚</v>
          </cell>
          <cell r="D2181" t="str">
            <v>劉明倫</v>
          </cell>
          <cell r="E2181">
            <v>851223</v>
          </cell>
          <cell r="F2181" t="str">
            <v>男</v>
          </cell>
          <cell r="G2181" t="str">
            <v>一般生</v>
          </cell>
        </row>
        <row r="2182">
          <cell r="A2182">
            <v>105402426</v>
          </cell>
          <cell r="B2182" t="str">
            <v>L225004917</v>
          </cell>
          <cell r="C2182" t="str">
            <v>資管</v>
          </cell>
          <cell r="D2182" t="str">
            <v>詹婷芳</v>
          </cell>
          <cell r="E2182">
            <v>861228</v>
          </cell>
          <cell r="F2182" t="str">
            <v>女</v>
          </cell>
          <cell r="G2182" t="str">
            <v>一般生</v>
          </cell>
        </row>
        <row r="2183">
          <cell r="A2183">
            <v>105402427</v>
          </cell>
          <cell r="B2183" t="str">
            <v>K222821023</v>
          </cell>
          <cell r="C2183" t="str">
            <v>資管</v>
          </cell>
          <cell r="D2183" t="str">
            <v>賴昕亞</v>
          </cell>
          <cell r="E2183">
            <v>830729</v>
          </cell>
          <cell r="F2183" t="str">
            <v>女</v>
          </cell>
          <cell r="G2183" t="str">
            <v>原住民</v>
          </cell>
        </row>
        <row r="2184">
          <cell r="A2184">
            <v>105402441</v>
          </cell>
          <cell r="B2184" t="str">
            <v>K123076717</v>
          </cell>
          <cell r="C2184" t="str">
            <v>行銷</v>
          </cell>
          <cell r="D2184" t="str">
            <v>黃守斌</v>
          </cell>
          <cell r="E2184">
            <v>870316</v>
          </cell>
          <cell r="F2184" t="str">
            <v>男</v>
          </cell>
          <cell r="G2184" t="str">
            <v>一般生</v>
          </cell>
        </row>
        <row r="2185">
          <cell r="A2185">
            <v>105402456</v>
          </cell>
          <cell r="B2185" t="str">
            <v>F129950629</v>
          </cell>
          <cell r="C2185" t="str">
            <v>應日</v>
          </cell>
          <cell r="D2185" t="str">
            <v>林少庭</v>
          </cell>
          <cell r="E2185">
            <v>861014</v>
          </cell>
          <cell r="F2185" t="str">
            <v>男</v>
          </cell>
          <cell r="G2185" t="str">
            <v>一般生</v>
          </cell>
        </row>
        <row r="2186">
          <cell r="A2186">
            <v>105402457</v>
          </cell>
          <cell r="B2186" t="str">
            <v>O100497203</v>
          </cell>
          <cell r="C2186" t="str">
            <v>應日</v>
          </cell>
          <cell r="D2186" t="str">
            <v>楊釉麟</v>
          </cell>
          <cell r="E2186">
            <v>860112</v>
          </cell>
          <cell r="F2186" t="str">
            <v>男</v>
          </cell>
          <cell r="G2186" t="str">
            <v>一般生</v>
          </cell>
        </row>
        <row r="2187">
          <cell r="A2187">
            <v>105402458</v>
          </cell>
          <cell r="B2187" t="str">
            <v>K122700723</v>
          </cell>
          <cell r="C2187" t="str">
            <v>應日</v>
          </cell>
          <cell r="D2187" t="str">
            <v>賴冠廷</v>
          </cell>
          <cell r="E2187">
            <v>840101</v>
          </cell>
          <cell r="F2187" t="str">
            <v>男</v>
          </cell>
          <cell r="G2187" t="str">
            <v>一般生</v>
          </cell>
        </row>
        <row r="2188">
          <cell r="A2188">
            <v>105402473</v>
          </cell>
          <cell r="B2188" t="str">
            <v>K222850051</v>
          </cell>
          <cell r="C2188" t="str">
            <v>幼保</v>
          </cell>
          <cell r="D2188" t="str">
            <v>賴歆評</v>
          </cell>
          <cell r="E2188">
            <v>870213</v>
          </cell>
          <cell r="F2188" t="str">
            <v>女</v>
          </cell>
          <cell r="G2188" t="str">
            <v>一般生</v>
          </cell>
        </row>
        <row r="2189">
          <cell r="A2189">
            <v>105402474</v>
          </cell>
          <cell r="B2189" t="str">
            <v>K122998081</v>
          </cell>
          <cell r="C2189" t="str">
            <v>幼保</v>
          </cell>
          <cell r="D2189" t="str">
            <v>黃昱仁</v>
          </cell>
          <cell r="E2189">
            <v>870530</v>
          </cell>
          <cell r="F2189" t="str">
            <v>男</v>
          </cell>
          <cell r="G2189" t="str">
            <v>一般生</v>
          </cell>
        </row>
        <row r="2190">
          <cell r="A2190">
            <v>105402475</v>
          </cell>
          <cell r="B2190" t="str">
            <v>K222334794</v>
          </cell>
          <cell r="C2190" t="str">
            <v>幼保</v>
          </cell>
          <cell r="D2190" t="str">
            <v>羅佩瑄</v>
          </cell>
          <cell r="E2190">
            <v>870727</v>
          </cell>
          <cell r="F2190" t="str">
            <v>女</v>
          </cell>
          <cell r="G2190" t="str">
            <v>一般生</v>
          </cell>
        </row>
        <row r="2191">
          <cell r="A2191">
            <v>105402490</v>
          </cell>
          <cell r="B2191" t="str">
            <v>K123023761</v>
          </cell>
          <cell r="C2191" t="str">
            <v>社工</v>
          </cell>
          <cell r="D2191" t="str">
            <v>林峻民</v>
          </cell>
          <cell r="E2191">
            <v>870814</v>
          </cell>
          <cell r="F2191" t="str">
            <v>男</v>
          </cell>
          <cell r="G2191" t="str">
            <v>一般生</v>
          </cell>
        </row>
        <row r="2192">
          <cell r="A2192">
            <v>105402492</v>
          </cell>
          <cell r="B2192" t="str">
            <v>K222963437</v>
          </cell>
          <cell r="C2192" t="str">
            <v>社工</v>
          </cell>
          <cell r="D2192" t="str">
            <v>游佳軒</v>
          </cell>
          <cell r="E2192">
            <v>870806</v>
          </cell>
          <cell r="F2192" t="str">
            <v>女</v>
          </cell>
          <cell r="G2192" t="str">
            <v>一般生</v>
          </cell>
        </row>
        <row r="2193">
          <cell r="A2193">
            <v>105402505</v>
          </cell>
          <cell r="B2193" t="str">
            <v>K222576087</v>
          </cell>
          <cell r="C2193" t="str">
            <v>休管</v>
          </cell>
          <cell r="D2193" t="str">
            <v>連家敏</v>
          </cell>
          <cell r="E2193">
            <v>861202</v>
          </cell>
          <cell r="F2193" t="str">
            <v>女</v>
          </cell>
          <cell r="G2193" t="str">
            <v>一般生</v>
          </cell>
        </row>
        <row r="2194">
          <cell r="A2194">
            <v>105402520</v>
          </cell>
          <cell r="B2194" t="str">
            <v>K122674362</v>
          </cell>
          <cell r="C2194" t="str">
            <v>休管</v>
          </cell>
          <cell r="D2194" t="str">
            <v>連有德</v>
          </cell>
          <cell r="E2194">
            <v>851205</v>
          </cell>
          <cell r="F2194" t="str">
            <v>男</v>
          </cell>
          <cell r="G2194" t="str">
            <v>一般生</v>
          </cell>
        </row>
        <row r="2195">
          <cell r="A2195">
            <v>105402521</v>
          </cell>
          <cell r="B2195" t="str">
            <v>K221985126</v>
          </cell>
          <cell r="C2195" t="str">
            <v>休管</v>
          </cell>
          <cell r="D2195" t="str">
            <v>陳暄儒</v>
          </cell>
          <cell r="E2195">
            <v>830614</v>
          </cell>
          <cell r="F2195" t="str">
            <v>女</v>
          </cell>
          <cell r="G2195" t="str">
            <v>一般生</v>
          </cell>
        </row>
        <row r="2196">
          <cell r="A2196">
            <v>105402536</v>
          </cell>
          <cell r="B2196" t="str">
            <v>R124740015</v>
          </cell>
          <cell r="C2196" t="str">
            <v>休運</v>
          </cell>
          <cell r="D2196" t="str">
            <v>莊育霖</v>
          </cell>
          <cell r="E2196">
            <v>870301</v>
          </cell>
          <cell r="F2196" t="str">
            <v>男</v>
          </cell>
          <cell r="G2196" t="str">
            <v>一般生</v>
          </cell>
        </row>
        <row r="2197">
          <cell r="A2197">
            <v>105402551</v>
          </cell>
          <cell r="B2197" t="str">
            <v>K222571911</v>
          </cell>
          <cell r="C2197" t="str">
            <v>餐旅</v>
          </cell>
          <cell r="D2197" t="str">
            <v>曾芷琳</v>
          </cell>
          <cell r="E2197">
            <v>860818</v>
          </cell>
          <cell r="F2197" t="str">
            <v>女</v>
          </cell>
          <cell r="G2197" t="str">
            <v>一般生</v>
          </cell>
        </row>
        <row r="2198">
          <cell r="A2198">
            <v>105402552</v>
          </cell>
          <cell r="B2198" t="str">
            <v>P224316546</v>
          </cell>
          <cell r="C2198" t="str">
            <v>餐旅</v>
          </cell>
          <cell r="D2198" t="str">
            <v>林品琇</v>
          </cell>
          <cell r="E2198">
            <v>870520</v>
          </cell>
          <cell r="F2198" t="str">
            <v>女</v>
          </cell>
          <cell r="G2198" t="str">
            <v>一般生</v>
          </cell>
        </row>
        <row r="2199">
          <cell r="A2199">
            <v>105402553</v>
          </cell>
          <cell r="B2199" t="str">
            <v>D122580887</v>
          </cell>
          <cell r="C2199" t="str">
            <v>餐旅</v>
          </cell>
          <cell r="D2199" t="str">
            <v>王奕翔</v>
          </cell>
          <cell r="E2199">
            <v>861213</v>
          </cell>
          <cell r="F2199" t="str">
            <v>男</v>
          </cell>
          <cell r="G2199" t="str">
            <v>一般生</v>
          </cell>
        </row>
        <row r="2200">
          <cell r="A2200">
            <v>105402559</v>
          </cell>
          <cell r="B2200" t="str">
            <v>C0583460</v>
          </cell>
          <cell r="C2200" t="str">
            <v>餐旅</v>
          </cell>
          <cell r="D2200" t="str">
            <v>黃慶珍</v>
          </cell>
          <cell r="E2200">
            <v>851017</v>
          </cell>
          <cell r="F2200" t="str">
            <v>女</v>
          </cell>
          <cell r="G2200" t="str">
            <v>一般生</v>
          </cell>
        </row>
        <row r="2201">
          <cell r="A2201">
            <v>105402560</v>
          </cell>
          <cell r="B2201" t="str">
            <v>KC30059317</v>
          </cell>
          <cell r="C2201" t="str">
            <v>餐旅</v>
          </cell>
          <cell r="D2201" t="str">
            <v>黃漳華</v>
          </cell>
          <cell r="E2201">
            <v>860917</v>
          </cell>
          <cell r="F2201" t="str">
            <v>男</v>
          </cell>
          <cell r="G2201" t="str">
            <v>外籍生</v>
          </cell>
        </row>
        <row r="2202">
          <cell r="A2202">
            <v>105402561</v>
          </cell>
          <cell r="B2202" t="str">
            <v>KC30044889</v>
          </cell>
          <cell r="C2202" t="str">
            <v>餐旅</v>
          </cell>
          <cell r="D2202" t="str">
            <v>黃凱文</v>
          </cell>
          <cell r="E2202">
            <v>851010</v>
          </cell>
          <cell r="F2202" t="str">
            <v>男</v>
          </cell>
          <cell r="G2202" t="str">
            <v>外籍生</v>
          </cell>
        </row>
        <row r="2203">
          <cell r="A2203">
            <v>105402562</v>
          </cell>
          <cell r="B2203" t="str">
            <v>K122971768</v>
          </cell>
          <cell r="C2203" t="str">
            <v>餐旅</v>
          </cell>
          <cell r="D2203" t="str">
            <v>邱韋傑</v>
          </cell>
          <cell r="E2203">
            <v>860228</v>
          </cell>
          <cell r="F2203" t="str">
            <v>男</v>
          </cell>
          <cell r="G2203" t="str">
            <v>一般生</v>
          </cell>
        </row>
        <row r="2204">
          <cell r="A2204">
            <v>105402563</v>
          </cell>
          <cell r="B2204" t="str">
            <v>F228876920</v>
          </cell>
          <cell r="C2204" t="str">
            <v>餐旅</v>
          </cell>
          <cell r="D2204" t="str">
            <v>郭星雅</v>
          </cell>
          <cell r="E2204">
            <v>860428</v>
          </cell>
          <cell r="F2204" t="str">
            <v>女</v>
          </cell>
          <cell r="G2204" t="str">
            <v>一般生</v>
          </cell>
        </row>
        <row r="2205">
          <cell r="A2205">
            <v>105402564</v>
          </cell>
          <cell r="B2205" t="str">
            <v>K222725811</v>
          </cell>
          <cell r="C2205" t="str">
            <v>餐旅</v>
          </cell>
          <cell r="D2205" t="str">
            <v>蘇芷芸</v>
          </cell>
          <cell r="E2205">
            <v>861007</v>
          </cell>
          <cell r="F2205" t="str">
            <v>女</v>
          </cell>
          <cell r="G2205" t="str">
            <v>一般生</v>
          </cell>
        </row>
        <row r="2206">
          <cell r="A2206">
            <v>105402565</v>
          </cell>
          <cell r="B2206" t="str">
            <v>K222578090</v>
          </cell>
          <cell r="C2206" t="str">
            <v>餐旅</v>
          </cell>
          <cell r="D2206" t="str">
            <v>林宥禎</v>
          </cell>
          <cell r="E2206">
            <v>870424</v>
          </cell>
          <cell r="F2206" t="str">
            <v>女</v>
          </cell>
          <cell r="G2206" t="str">
            <v>一般生</v>
          </cell>
        </row>
        <row r="2207">
          <cell r="A2207">
            <v>105402566</v>
          </cell>
          <cell r="B2207" t="str">
            <v>L225482779</v>
          </cell>
          <cell r="C2207" t="str">
            <v>餐旅</v>
          </cell>
          <cell r="D2207" t="str">
            <v>馮光敏</v>
          </cell>
          <cell r="E2207">
            <v>870103</v>
          </cell>
          <cell r="F2207" t="str">
            <v>女</v>
          </cell>
          <cell r="G2207" t="str">
            <v>一般生</v>
          </cell>
        </row>
        <row r="2208">
          <cell r="A2208">
            <v>105402568</v>
          </cell>
          <cell r="B2208" t="str">
            <v>F130175365</v>
          </cell>
          <cell r="C2208" t="str">
            <v>餐旅</v>
          </cell>
          <cell r="D2208" t="str">
            <v>高震勛</v>
          </cell>
          <cell r="E2208">
            <v>860904</v>
          </cell>
          <cell r="F2208" t="str">
            <v>男</v>
          </cell>
          <cell r="G2208" t="str">
            <v>一般生</v>
          </cell>
        </row>
        <row r="2209">
          <cell r="A2209">
            <v>105402569</v>
          </cell>
          <cell r="B2209" t="str">
            <v>B223185920</v>
          </cell>
          <cell r="C2209" t="str">
            <v>餐旅</v>
          </cell>
          <cell r="D2209" t="str">
            <v>陳曉瑩</v>
          </cell>
          <cell r="E2209">
            <v>861021</v>
          </cell>
          <cell r="F2209" t="str">
            <v>女</v>
          </cell>
          <cell r="G2209" t="str">
            <v>一般生</v>
          </cell>
        </row>
        <row r="2210">
          <cell r="A2210">
            <v>105402570</v>
          </cell>
          <cell r="B2210" t="str">
            <v>E124891259</v>
          </cell>
          <cell r="C2210" t="str">
            <v>餐旅</v>
          </cell>
          <cell r="D2210" t="str">
            <v>蔡岳翰</v>
          </cell>
          <cell r="E2210">
            <v>870521</v>
          </cell>
          <cell r="F2210" t="str">
            <v>男</v>
          </cell>
          <cell r="G2210" t="str">
            <v>一般生</v>
          </cell>
        </row>
        <row r="2211">
          <cell r="A2211">
            <v>105402586</v>
          </cell>
          <cell r="B2211" t="str">
            <v>K122772176</v>
          </cell>
          <cell r="C2211" t="str">
            <v>多遊</v>
          </cell>
          <cell r="D2211" t="str">
            <v>楊智堯</v>
          </cell>
          <cell r="E2211">
            <v>851205</v>
          </cell>
          <cell r="F2211" t="str">
            <v>男</v>
          </cell>
          <cell r="G2211" t="str">
            <v>一般生</v>
          </cell>
        </row>
        <row r="2212">
          <cell r="A2212">
            <v>105402587</v>
          </cell>
          <cell r="B2212" t="str">
            <v>J122922362</v>
          </cell>
          <cell r="C2212" t="str">
            <v>多遊</v>
          </cell>
          <cell r="D2212" t="str">
            <v>陳柏偉</v>
          </cell>
          <cell r="E2212">
            <v>870203</v>
          </cell>
          <cell r="F2212" t="str">
            <v>男</v>
          </cell>
          <cell r="G2212" t="str">
            <v>一般生</v>
          </cell>
        </row>
        <row r="2213">
          <cell r="A2213">
            <v>105402588</v>
          </cell>
          <cell r="B2213" t="str">
            <v>K122832015</v>
          </cell>
          <cell r="C2213" t="str">
            <v>多遊</v>
          </cell>
          <cell r="D2213" t="str">
            <v>杜明威</v>
          </cell>
          <cell r="E2213">
            <v>850924</v>
          </cell>
          <cell r="F2213" t="str">
            <v>男</v>
          </cell>
          <cell r="G2213" t="str">
            <v>一般生</v>
          </cell>
        </row>
        <row r="2214">
          <cell r="A2214">
            <v>105402589</v>
          </cell>
          <cell r="B2214" t="str">
            <v>K122995295</v>
          </cell>
          <cell r="C2214" t="str">
            <v>多遊</v>
          </cell>
          <cell r="D2214" t="str">
            <v>林震宗</v>
          </cell>
          <cell r="E2214">
            <v>860418</v>
          </cell>
          <cell r="F2214" t="str">
            <v>男</v>
          </cell>
          <cell r="G2214" t="str">
            <v>重度／極重度身心障礙學生</v>
          </cell>
        </row>
        <row r="2215">
          <cell r="A2215">
            <v>105402590</v>
          </cell>
          <cell r="B2215" t="str">
            <v>F229478802</v>
          </cell>
          <cell r="C2215" t="str">
            <v>多遊</v>
          </cell>
          <cell r="D2215" t="str">
            <v>許靜沛</v>
          </cell>
          <cell r="E2215">
            <v>861222</v>
          </cell>
          <cell r="F2215" t="str">
            <v>女</v>
          </cell>
          <cell r="G2215" t="str">
            <v>一般生</v>
          </cell>
        </row>
        <row r="2216">
          <cell r="A2216">
            <v>105402602</v>
          </cell>
          <cell r="B2216" t="str">
            <v>O200493869</v>
          </cell>
          <cell r="C2216" t="str">
            <v>時尚</v>
          </cell>
          <cell r="D2216" t="str">
            <v>彭翎芳</v>
          </cell>
          <cell r="E2216">
            <v>860718</v>
          </cell>
          <cell r="F2216" t="str">
            <v>女</v>
          </cell>
          <cell r="G2216" t="str">
            <v>一般生</v>
          </cell>
        </row>
        <row r="2217">
          <cell r="A2217">
            <v>105402603</v>
          </cell>
          <cell r="B2217" t="str">
            <v>O200456571</v>
          </cell>
          <cell r="C2217" t="str">
            <v>時尚</v>
          </cell>
          <cell r="D2217" t="str">
            <v>郭澐</v>
          </cell>
          <cell r="E2217">
            <v>870510</v>
          </cell>
          <cell r="F2217" t="str">
            <v>女</v>
          </cell>
          <cell r="G2217" t="str">
            <v>一般生</v>
          </cell>
        </row>
        <row r="2218">
          <cell r="A2218">
            <v>105402605</v>
          </cell>
          <cell r="B2218" t="str">
            <v>K222574949</v>
          </cell>
          <cell r="C2218" t="str">
            <v>時尚</v>
          </cell>
          <cell r="D2218" t="str">
            <v>陳怡卉</v>
          </cell>
          <cell r="E2218">
            <v>861013</v>
          </cell>
          <cell r="F2218" t="str">
            <v>女</v>
          </cell>
          <cell r="G2218" t="str">
            <v>一般生</v>
          </cell>
        </row>
        <row r="2219">
          <cell r="A2219">
            <v>106100003</v>
          </cell>
          <cell r="B2219" t="str">
            <v>K122616495</v>
          </cell>
          <cell r="C2219" t="str">
            <v>資碩</v>
          </cell>
          <cell r="D2219" t="str">
            <v>連恆庸</v>
          </cell>
          <cell r="E2219">
            <v>830330</v>
          </cell>
          <cell r="F2219" t="str">
            <v>男</v>
          </cell>
          <cell r="G2219" t="str">
            <v>一般生</v>
          </cell>
        </row>
        <row r="2220">
          <cell r="A2220">
            <v>106100004</v>
          </cell>
          <cell r="B2220" t="str">
            <v>O100460046</v>
          </cell>
          <cell r="C2220" t="str">
            <v>資碩</v>
          </cell>
          <cell r="D2220" t="str">
            <v>黃文政</v>
          </cell>
          <cell r="E2220">
            <v>590904</v>
          </cell>
          <cell r="F2220" t="str">
            <v>男</v>
          </cell>
          <cell r="G2220" t="str">
            <v>一般生</v>
          </cell>
        </row>
        <row r="2221">
          <cell r="A2221">
            <v>106100005</v>
          </cell>
          <cell r="B2221" t="str">
            <v>F123212764</v>
          </cell>
          <cell r="C2221" t="str">
            <v>資碩</v>
          </cell>
          <cell r="D2221" t="str">
            <v>曾國賢</v>
          </cell>
          <cell r="E2221">
            <v>620615</v>
          </cell>
          <cell r="F2221" t="str">
            <v>男</v>
          </cell>
          <cell r="G2221" t="str">
            <v>一般生</v>
          </cell>
        </row>
        <row r="2222">
          <cell r="A2222">
            <v>106100006</v>
          </cell>
          <cell r="B2222" t="str">
            <v>K121591275</v>
          </cell>
          <cell r="C2222" t="str">
            <v>資碩</v>
          </cell>
          <cell r="D2222" t="str">
            <v>林育葦</v>
          </cell>
          <cell r="E2222">
            <v>660314</v>
          </cell>
          <cell r="F2222" t="str">
            <v>男</v>
          </cell>
          <cell r="G2222" t="str">
            <v>一般生</v>
          </cell>
        </row>
        <row r="2223">
          <cell r="A2223">
            <v>106100007</v>
          </cell>
          <cell r="B2223" t="str">
            <v>J121613613</v>
          </cell>
          <cell r="C2223" t="str">
            <v>資碩</v>
          </cell>
          <cell r="D2223" t="str">
            <v>許志嘉</v>
          </cell>
          <cell r="E2223">
            <v>660807</v>
          </cell>
          <cell r="F2223" t="str">
            <v>男</v>
          </cell>
          <cell r="G2223" t="str">
            <v>一般生</v>
          </cell>
        </row>
        <row r="2224">
          <cell r="A2224">
            <v>106100009</v>
          </cell>
          <cell r="B2224" t="str">
            <v>K220418779</v>
          </cell>
          <cell r="C2224" t="str">
            <v>資碩</v>
          </cell>
          <cell r="D2224" t="str">
            <v>羅麗君</v>
          </cell>
          <cell r="E2224">
            <v>550625</v>
          </cell>
          <cell r="F2224" t="str">
            <v>女</v>
          </cell>
          <cell r="G2224" t="str">
            <v>一般生</v>
          </cell>
        </row>
        <row r="2225">
          <cell r="A2225">
            <v>106100010</v>
          </cell>
          <cell r="B2225" t="str">
            <v>K221611381</v>
          </cell>
          <cell r="C2225" t="str">
            <v>資碩</v>
          </cell>
          <cell r="D2225" t="str">
            <v>蘇淑真</v>
          </cell>
          <cell r="E2225">
            <v>670911</v>
          </cell>
          <cell r="F2225" t="str">
            <v>女</v>
          </cell>
          <cell r="G2225" t="str">
            <v>一般生</v>
          </cell>
        </row>
        <row r="2226">
          <cell r="A2226">
            <v>106100011</v>
          </cell>
          <cell r="B2226" t="str">
            <v>F223742152</v>
          </cell>
          <cell r="C2226" t="str">
            <v>資碩</v>
          </cell>
          <cell r="D2226" t="str">
            <v>黃玉卉</v>
          </cell>
          <cell r="E2226">
            <v>650417</v>
          </cell>
          <cell r="F2226" t="str">
            <v>女</v>
          </cell>
          <cell r="G2226" t="str">
            <v>一般生</v>
          </cell>
        </row>
        <row r="2227">
          <cell r="A2227">
            <v>106100012</v>
          </cell>
          <cell r="B2227" t="str">
            <v>K222315155</v>
          </cell>
          <cell r="C2227" t="str">
            <v>資碩</v>
          </cell>
          <cell r="D2227" t="str">
            <v>賴潔瑩</v>
          </cell>
          <cell r="E2227">
            <v>791107</v>
          </cell>
          <cell r="F2227" t="str">
            <v>女</v>
          </cell>
          <cell r="G2227" t="str">
            <v>一般生</v>
          </cell>
        </row>
        <row r="2228">
          <cell r="A2228">
            <v>106100013</v>
          </cell>
          <cell r="B2228" t="str">
            <v>E125032094</v>
          </cell>
          <cell r="C2228" t="str">
            <v>資碩</v>
          </cell>
          <cell r="D2228" t="str">
            <v>林毅</v>
          </cell>
          <cell r="E2228">
            <v>830717</v>
          </cell>
          <cell r="F2228" t="str">
            <v>男</v>
          </cell>
          <cell r="G2228" t="str">
            <v>一般生</v>
          </cell>
        </row>
        <row r="2229">
          <cell r="A2229">
            <v>106100014</v>
          </cell>
          <cell r="B2229" t="str">
            <v>R123902486</v>
          </cell>
          <cell r="C2229" t="str">
            <v>資碩</v>
          </cell>
          <cell r="D2229" t="str">
            <v>陳冠羽</v>
          </cell>
          <cell r="E2229">
            <v>771028</v>
          </cell>
          <cell r="F2229" t="str">
            <v>男</v>
          </cell>
          <cell r="G2229" t="str">
            <v>一般生</v>
          </cell>
        </row>
        <row r="2230">
          <cell r="A2230">
            <v>106100015</v>
          </cell>
          <cell r="B2230" t="str">
            <v>M122673875</v>
          </cell>
          <cell r="C2230" t="str">
            <v>資碩</v>
          </cell>
          <cell r="D2230" t="str">
            <v>劉承翰</v>
          </cell>
          <cell r="E2230">
            <v>830301</v>
          </cell>
          <cell r="F2230" t="str">
            <v>男</v>
          </cell>
          <cell r="G2230" t="str">
            <v>一般生</v>
          </cell>
        </row>
        <row r="2231">
          <cell r="A2231">
            <v>106100016</v>
          </cell>
          <cell r="B2231" t="str">
            <v>R122220743</v>
          </cell>
          <cell r="C2231" t="str">
            <v>資碩</v>
          </cell>
          <cell r="D2231" t="str">
            <v>張育翔</v>
          </cell>
          <cell r="E2231">
            <v>680915</v>
          </cell>
          <cell r="F2231" t="str">
            <v>男</v>
          </cell>
          <cell r="G2231" t="str">
            <v>一般生</v>
          </cell>
        </row>
        <row r="2232">
          <cell r="A2232">
            <v>106100017</v>
          </cell>
          <cell r="B2232" t="str">
            <v>K201463861</v>
          </cell>
          <cell r="C2232" t="str">
            <v>資碩</v>
          </cell>
          <cell r="D2232" t="str">
            <v>何珮麒</v>
          </cell>
          <cell r="E2232">
            <v>410726</v>
          </cell>
          <cell r="F2232" t="str">
            <v>女</v>
          </cell>
          <cell r="G2232" t="str">
            <v>一般生</v>
          </cell>
        </row>
        <row r="2233">
          <cell r="A2233">
            <v>106100019</v>
          </cell>
          <cell r="B2233" t="str">
            <v>A280011591</v>
          </cell>
          <cell r="C2233" t="str">
            <v>資碩</v>
          </cell>
          <cell r="D2233" t="str">
            <v>孫瑩蓓</v>
          </cell>
          <cell r="E2233">
            <v>671216</v>
          </cell>
          <cell r="F2233" t="str">
            <v>女</v>
          </cell>
          <cell r="G2233" t="str">
            <v>一般生</v>
          </cell>
        </row>
        <row r="2234">
          <cell r="A2234">
            <v>106100022</v>
          </cell>
          <cell r="B2234" t="str">
            <v>R123191312</v>
          </cell>
          <cell r="C2234" t="str">
            <v>資碩</v>
          </cell>
          <cell r="D2234" t="str">
            <v>李豪</v>
          </cell>
          <cell r="E2234">
            <v>680729</v>
          </cell>
          <cell r="F2234" t="str">
            <v>男</v>
          </cell>
          <cell r="G2234" t="str">
            <v>一般生</v>
          </cell>
        </row>
        <row r="2235">
          <cell r="A2235">
            <v>106100023</v>
          </cell>
          <cell r="B2235" t="str">
            <v>G121740748</v>
          </cell>
          <cell r="C2235" t="str">
            <v>資碩</v>
          </cell>
          <cell r="D2235" t="str">
            <v>李瑞益</v>
          </cell>
          <cell r="E2235">
            <v>760704</v>
          </cell>
          <cell r="F2235" t="str">
            <v>男</v>
          </cell>
          <cell r="G2235" t="str">
            <v>一般生</v>
          </cell>
        </row>
        <row r="2236">
          <cell r="A2236">
            <v>106100024</v>
          </cell>
          <cell r="B2236" t="str">
            <v>K120616040</v>
          </cell>
          <cell r="C2236" t="str">
            <v>資碩</v>
          </cell>
          <cell r="D2236" t="str">
            <v>黃教翔</v>
          </cell>
          <cell r="E2236">
            <v>601202</v>
          </cell>
          <cell r="F2236" t="str">
            <v>男</v>
          </cell>
          <cell r="G2236" t="str">
            <v>一般生</v>
          </cell>
        </row>
        <row r="2237">
          <cell r="A2237">
            <v>106100025</v>
          </cell>
          <cell r="B2237" t="str">
            <v>L122922096</v>
          </cell>
          <cell r="C2237" t="str">
            <v>資碩</v>
          </cell>
          <cell r="D2237" t="str">
            <v>劉冠宏</v>
          </cell>
          <cell r="E2237">
            <v>690926</v>
          </cell>
          <cell r="F2237" t="str">
            <v>男</v>
          </cell>
          <cell r="G2237" t="str">
            <v>一般生</v>
          </cell>
        </row>
        <row r="2238">
          <cell r="A2238">
            <v>106100026</v>
          </cell>
          <cell r="B2238" t="str">
            <v>N224032848</v>
          </cell>
          <cell r="C2238" t="str">
            <v>資碩</v>
          </cell>
          <cell r="D2238" t="str">
            <v>黃慧真</v>
          </cell>
          <cell r="E2238">
            <v>700510</v>
          </cell>
          <cell r="F2238" t="str">
            <v>女</v>
          </cell>
          <cell r="G2238" t="str">
            <v>一般生</v>
          </cell>
        </row>
        <row r="2239">
          <cell r="A2239">
            <v>106100027</v>
          </cell>
          <cell r="B2239" t="str">
            <v>K120670553</v>
          </cell>
          <cell r="C2239" t="str">
            <v>資碩</v>
          </cell>
          <cell r="D2239" t="str">
            <v>徐正忠</v>
          </cell>
          <cell r="E2239">
            <v>590102</v>
          </cell>
          <cell r="F2239" t="str">
            <v>男</v>
          </cell>
          <cell r="G2239" t="str">
            <v>一般生</v>
          </cell>
        </row>
        <row r="2240">
          <cell r="A2240">
            <v>106100028</v>
          </cell>
          <cell r="B2240" t="str">
            <v>N225016795</v>
          </cell>
          <cell r="C2240" t="str">
            <v>資碩</v>
          </cell>
          <cell r="D2240" t="str">
            <v>郭俐瑩</v>
          </cell>
          <cell r="E2240">
            <v>790525</v>
          </cell>
          <cell r="F2240" t="str">
            <v>女</v>
          </cell>
          <cell r="G2240" t="str">
            <v>一般生</v>
          </cell>
        </row>
        <row r="2241">
          <cell r="A2241">
            <v>106101001</v>
          </cell>
          <cell r="B2241" t="str">
            <v>K222330938</v>
          </cell>
          <cell r="C2241" t="str">
            <v>行碩</v>
          </cell>
          <cell r="D2241" t="str">
            <v>黃薇</v>
          </cell>
          <cell r="E2241">
            <v>840214</v>
          </cell>
          <cell r="F2241" t="str">
            <v>女</v>
          </cell>
          <cell r="G2241" t="str">
            <v>一般生</v>
          </cell>
        </row>
        <row r="2242">
          <cell r="A2242">
            <v>106101002</v>
          </cell>
          <cell r="B2242" t="str">
            <v>L220826968</v>
          </cell>
          <cell r="C2242" t="str">
            <v>行碩</v>
          </cell>
          <cell r="D2242" t="str">
            <v>江美羚</v>
          </cell>
          <cell r="E2242">
            <v>480426</v>
          </cell>
          <cell r="F2242" t="str">
            <v>女</v>
          </cell>
          <cell r="G2242" t="str">
            <v>一般生</v>
          </cell>
        </row>
        <row r="2243">
          <cell r="A2243">
            <v>106101005</v>
          </cell>
          <cell r="B2243" t="str">
            <v>K221092886</v>
          </cell>
          <cell r="C2243" t="str">
            <v>行碩</v>
          </cell>
          <cell r="D2243" t="str">
            <v>解麗娟</v>
          </cell>
          <cell r="E2243">
            <v>630715</v>
          </cell>
          <cell r="F2243" t="str">
            <v>女</v>
          </cell>
          <cell r="G2243" t="str">
            <v>一般生</v>
          </cell>
        </row>
        <row r="2244">
          <cell r="A2244">
            <v>106101008</v>
          </cell>
          <cell r="B2244" t="str">
            <v>L220827072</v>
          </cell>
          <cell r="C2244" t="str">
            <v>行碩</v>
          </cell>
          <cell r="D2244" t="str">
            <v>蘇彩綾</v>
          </cell>
          <cell r="E2244">
            <v>591228</v>
          </cell>
          <cell r="F2244" t="str">
            <v>女</v>
          </cell>
          <cell r="G2244" t="str">
            <v>一般生</v>
          </cell>
        </row>
        <row r="2245">
          <cell r="A2245">
            <v>106101009</v>
          </cell>
          <cell r="B2245" t="str">
            <v>K222234520</v>
          </cell>
          <cell r="C2245" t="str">
            <v>行碩</v>
          </cell>
          <cell r="D2245" t="str">
            <v>傅秋涵</v>
          </cell>
          <cell r="E2245">
            <v>830628</v>
          </cell>
          <cell r="F2245" t="str">
            <v>女</v>
          </cell>
          <cell r="G2245" t="str">
            <v>一般生</v>
          </cell>
        </row>
        <row r="2246">
          <cell r="A2246">
            <v>106101010</v>
          </cell>
          <cell r="B2246" t="str">
            <v>K222139799</v>
          </cell>
          <cell r="C2246" t="str">
            <v>行碩</v>
          </cell>
          <cell r="D2246" t="str">
            <v>劉佩宇</v>
          </cell>
          <cell r="E2246">
            <v>741111</v>
          </cell>
          <cell r="F2246" t="str">
            <v>女</v>
          </cell>
          <cell r="G2246" t="str">
            <v>一般生</v>
          </cell>
        </row>
        <row r="2247">
          <cell r="A2247">
            <v>106101012</v>
          </cell>
          <cell r="B2247" t="str">
            <v>V120635857</v>
          </cell>
          <cell r="C2247" t="str">
            <v>行碩</v>
          </cell>
          <cell r="D2247" t="str">
            <v>唐時聰</v>
          </cell>
          <cell r="E2247">
            <v>471105</v>
          </cell>
          <cell r="F2247" t="str">
            <v>男</v>
          </cell>
          <cell r="G2247" t="str">
            <v>一般生</v>
          </cell>
        </row>
        <row r="2248">
          <cell r="A2248">
            <v>106101013</v>
          </cell>
          <cell r="B2248" t="str">
            <v>K122801805</v>
          </cell>
          <cell r="C2248" t="str">
            <v>行碩</v>
          </cell>
          <cell r="D2248" t="str">
            <v>古宇翔</v>
          </cell>
          <cell r="E2248">
            <v>840327</v>
          </cell>
          <cell r="F2248" t="str">
            <v>男</v>
          </cell>
          <cell r="G2248" t="str">
            <v>一般生</v>
          </cell>
        </row>
        <row r="2249">
          <cell r="A2249">
            <v>106101014</v>
          </cell>
          <cell r="B2249" t="str">
            <v>K122881303</v>
          </cell>
          <cell r="C2249" t="str">
            <v>行碩</v>
          </cell>
          <cell r="D2249" t="str">
            <v>劉昆達</v>
          </cell>
          <cell r="E2249">
            <v>831208</v>
          </cell>
          <cell r="F2249" t="str">
            <v>男</v>
          </cell>
          <cell r="G2249" t="str">
            <v>一般生</v>
          </cell>
        </row>
        <row r="2250">
          <cell r="A2250">
            <v>106101020</v>
          </cell>
          <cell r="B2250" t="str">
            <v>D220146361</v>
          </cell>
          <cell r="C2250" t="str">
            <v>行碩</v>
          </cell>
          <cell r="D2250" t="str">
            <v>倪美玲</v>
          </cell>
          <cell r="E2250">
            <v>560320</v>
          </cell>
          <cell r="F2250" t="str">
            <v>女</v>
          </cell>
          <cell r="G2250" t="str">
            <v>一般生</v>
          </cell>
        </row>
        <row r="2251">
          <cell r="A2251">
            <v>106101021</v>
          </cell>
          <cell r="B2251" t="str">
            <v>M201268438</v>
          </cell>
          <cell r="C2251" t="str">
            <v>行碩</v>
          </cell>
          <cell r="D2251" t="str">
            <v>巫碧蓮</v>
          </cell>
          <cell r="E2251">
            <v>360727</v>
          </cell>
          <cell r="F2251" t="str">
            <v>女</v>
          </cell>
          <cell r="G2251" t="str">
            <v>一般生</v>
          </cell>
        </row>
        <row r="2252">
          <cell r="A2252">
            <v>106101022</v>
          </cell>
          <cell r="B2252" t="str">
            <v>L121377480</v>
          </cell>
          <cell r="C2252" t="str">
            <v>行碩</v>
          </cell>
          <cell r="D2252" t="str">
            <v>黃棟揚</v>
          </cell>
          <cell r="E2252">
            <v>470227</v>
          </cell>
          <cell r="F2252" t="str">
            <v>男</v>
          </cell>
          <cell r="G2252" t="str">
            <v>一般生</v>
          </cell>
        </row>
        <row r="2253">
          <cell r="A2253">
            <v>106102001</v>
          </cell>
          <cell r="B2253" t="str">
            <v>J121720579</v>
          </cell>
          <cell r="C2253" t="str">
            <v>休碩</v>
          </cell>
          <cell r="D2253" t="str">
            <v>曾文良</v>
          </cell>
          <cell r="E2253">
            <v>660718</v>
          </cell>
          <cell r="F2253" t="str">
            <v>男</v>
          </cell>
          <cell r="G2253" t="str">
            <v>一般生</v>
          </cell>
        </row>
        <row r="2254">
          <cell r="A2254">
            <v>106102002</v>
          </cell>
          <cell r="B2254" t="str">
            <v>L123605843</v>
          </cell>
          <cell r="C2254" t="str">
            <v>休碩</v>
          </cell>
          <cell r="D2254" t="str">
            <v>王子嘉</v>
          </cell>
          <cell r="E2254">
            <v>740114</v>
          </cell>
          <cell r="F2254" t="str">
            <v>男</v>
          </cell>
          <cell r="G2254" t="str">
            <v>一般生</v>
          </cell>
        </row>
        <row r="2255">
          <cell r="A2255">
            <v>106102004</v>
          </cell>
          <cell r="B2255" t="str">
            <v>O200364961</v>
          </cell>
          <cell r="C2255" t="str">
            <v>休碩</v>
          </cell>
          <cell r="D2255" t="str">
            <v>曾詩婷</v>
          </cell>
          <cell r="E2255">
            <v>840525</v>
          </cell>
          <cell r="F2255" t="str">
            <v>女</v>
          </cell>
          <cell r="G2255" t="str">
            <v>一般生</v>
          </cell>
        </row>
        <row r="2256">
          <cell r="A2256">
            <v>106102009</v>
          </cell>
          <cell r="B2256" t="str">
            <v>A228433671</v>
          </cell>
          <cell r="C2256" t="str">
            <v>休碩</v>
          </cell>
          <cell r="D2256" t="str">
            <v>吳宜純</v>
          </cell>
          <cell r="E2256">
            <v>731108</v>
          </cell>
          <cell r="F2256" t="str">
            <v>女</v>
          </cell>
          <cell r="G2256" t="str">
            <v>一般生</v>
          </cell>
        </row>
        <row r="2257">
          <cell r="A2257">
            <v>106102010</v>
          </cell>
          <cell r="B2257" t="str">
            <v>A225054338</v>
          </cell>
          <cell r="C2257" t="str">
            <v>休碩</v>
          </cell>
          <cell r="D2257" t="str">
            <v>葉韋辰</v>
          </cell>
          <cell r="E2257">
            <v>691228</v>
          </cell>
          <cell r="F2257" t="str">
            <v>女</v>
          </cell>
          <cell r="G2257" t="str">
            <v>一般生</v>
          </cell>
        </row>
        <row r="2258">
          <cell r="A2258">
            <v>106102011</v>
          </cell>
          <cell r="B2258" t="str">
            <v>H123323915</v>
          </cell>
          <cell r="C2258" t="str">
            <v>休碩</v>
          </cell>
          <cell r="D2258" t="str">
            <v>呂千羽</v>
          </cell>
          <cell r="E2258">
            <v>730319</v>
          </cell>
          <cell r="F2258" t="str">
            <v>男</v>
          </cell>
          <cell r="G2258" t="str">
            <v>一般生</v>
          </cell>
        </row>
        <row r="2259">
          <cell r="A2259">
            <v>106102012</v>
          </cell>
          <cell r="B2259" t="str">
            <v>F227542256</v>
          </cell>
          <cell r="C2259" t="str">
            <v>休碩</v>
          </cell>
          <cell r="D2259" t="str">
            <v>林怡瑩</v>
          </cell>
          <cell r="E2259">
            <v>790703</v>
          </cell>
          <cell r="F2259" t="str">
            <v>女</v>
          </cell>
          <cell r="G2259" t="str">
            <v>一般生</v>
          </cell>
        </row>
        <row r="2260">
          <cell r="A2260">
            <v>106102013</v>
          </cell>
          <cell r="B2260" t="str">
            <v>K222078906</v>
          </cell>
          <cell r="C2260" t="str">
            <v>休碩</v>
          </cell>
          <cell r="D2260" t="str">
            <v>陳嘉儀</v>
          </cell>
          <cell r="E2260">
            <v>770512</v>
          </cell>
          <cell r="F2260" t="str">
            <v>女</v>
          </cell>
          <cell r="G2260" t="str">
            <v>一般生</v>
          </cell>
        </row>
        <row r="2261">
          <cell r="A2261">
            <v>106102014</v>
          </cell>
          <cell r="B2261" t="str">
            <v>K220659289</v>
          </cell>
          <cell r="C2261" t="str">
            <v>休碩</v>
          </cell>
          <cell r="D2261" t="str">
            <v>李芳蘭</v>
          </cell>
          <cell r="E2261">
            <v>660220</v>
          </cell>
          <cell r="F2261" t="str">
            <v>女</v>
          </cell>
          <cell r="G2261" t="str">
            <v>一般生</v>
          </cell>
        </row>
        <row r="2262">
          <cell r="A2262">
            <v>106102015</v>
          </cell>
          <cell r="B2262" t="str">
            <v>K122582805</v>
          </cell>
          <cell r="C2262" t="str">
            <v>休碩</v>
          </cell>
          <cell r="D2262" t="str">
            <v>鄭聿辰</v>
          </cell>
          <cell r="E2262">
            <v>800312</v>
          </cell>
          <cell r="F2262" t="str">
            <v>男</v>
          </cell>
          <cell r="G2262" t="str">
            <v>一般生</v>
          </cell>
        </row>
        <row r="2263">
          <cell r="A2263">
            <v>106102017</v>
          </cell>
          <cell r="B2263" t="str">
            <v>F200533708</v>
          </cell>
          <cell r="C2263" t="str">
            <v>休碩</v>
          </cell>
          <cell r="D2263" t="str">
            <v>高秀鑾</v>
          </cell>
          <cell r="E2263">
            <v>390820</v>
          </cell>
          <cell r="F2263" t="str">
            <v>女</v>
          </cell>
          <cell r="G2263" t="str">
            <v>一般生</v>
          </cell>
        </row>
        <row r="2264">
          <cell r="A2264">
            <v>106102018</v>
          </cell>
          <cell r="B2264" t="str">
            <v>C220146655</v>
          </cell>
          <cell r="C2264" t="str">
            <v>休碩</v>
          </cell>
          <cell r="D2264" t="str">
            <v>申玉蘭</v>
          </cell>
          <cell r="E2264">
            <v>460205</v>
          </cell>
          <cell r="F2264" t="str">
            <v>女</v>
          </cell>
          <cell r="G2264" t="str">
            <v>一般生</v>
          </cell>
        </row>
        <row r="2265">
          <cell r="A2265">
            <v>106102021</v>
          </cell>
          <cell r="B2265" t="str">
            <v>H120814044</v>
          </cell>
          <cell r="C2265" t="str">
            <v>休碩</v>
          </cell>
          <cell r="D2265" t="str">
            <v>俞國昌</v>
          </cell>
          <cell r="E2265">
            <v>570313</v>
          </cell>
          <cell r="F2265" t="str">
            <v>男</v>
          </cell>
          <cell r="G2265" t="str">
            <v>一般生</v>
          </cell>
        </row>
        <row r="2266">
          <cell r="A2266">
            <v>106102023</v>
          </cell>
          <cell r="B2266" t="str">
            <v>K220423770</v>
          </cell>
          <cell r="C2266" t="str">
            <v>休碩</v>
          </cell>
          <cell r="D2266" t="str">
            <v>林麗雯</v>
          </cell>
          <cell r="E2266">
            <v>620120</v>
          </cell>
          <cell r="F2266" t="str">
            <v>女</v>
          </cell>
          <cell r="G2266" t="str">
            <v>一般生</v>
          </cell>
        </row>
        <row r="2267">
          <cell r="A2267">
            <v>106102024</v>
          </cell>
          <cell r="B2267" t="str">
            <v>H120131317</v>
          </cell>
          <cell r="C2267" t="str">
            <v>休碩</v>
          </cell>
          <cell r="D2267" t="str">
            <v>張坤銘</v>
          </cell>
          <cell r="E2267">
            <v>581030</v>
          </cell>
          <cell r="F2267" t="str">
            <v>男</v>
          </cell>
          <cell r="G2267" t="str">
            <v>一般生</v>
          </cell>
        </row>
        <row r="2268">
          <cell r="A2268">
            <v>106102025</v>
          </cell>
          <cell r="B2268" t="str">
            <v>K221958049</v>
          </cell>
          <cell r="C2268" t="str">
            <v>休碩</v>
          </cell>
          <cell r="D2268" t="str">
            <v>邱玉婷</v>
          </cell>
          <cell r="E2268">
            <v>721014</v>
          </cell>
          <cell r="F2268" t="str">
            <v>女</v>
          </cell>
          <cell r="G2268" t="str">
            <v>一般生</v>
          </cell>
        </row>
        <row r="2269">
          <cell r="A2269">
            <v>106102026</v>
          </cell>
          <cell r="B2269" t="str">
            <v>K221494111</v>
          </cell>
          <cell r="C2269" t="str">
            <v>休碩</v>
          </cell>
          <cell r="D2269" t="str">
            <v>林雅菁</v>
          </cell>
          <cell r="E2269">
            <v>650308</v>
          </cell>
          <cell r="F2269" t="str">
            <v>女</v>
          </cell>
          <cell r="G2269" t="str">
            <v>一般生</v>
          </cell>
        </row>
        <row r="2270">
          <cell r="A2270">
            <v>106103001</v>
          </cell>
          <cell r="B2270" t="str">
            <v>Y220530010</v>
          </cell>
          <cell r="C2270" t="str">
            <v>兒童</v>
          </cell>
          <cell r="D2270" t="str">
            <v>鄭雅文</v>
          </cell>
          <cell r="E2270">
            <v>610623</v>
          </cell>
          <cell r="F2270" t="str">
            <v>女</v>
          </cell>
          <cell r="G2270" t="str">
            <v>一般生</v>
          </cell>
        </row>
        <row r="2271">
          <cell r="A2271">
            <v>106103002</v>
          </cell>
          <cell r="B2271" t="str">
            <v>N122097812</v>
          </cell>
          <cell r="C2271" t="str">
            <v>兒童</v>
          </cell>
          <cell r="D2271" t="str">
            <v>劉俊昇</v>
          </cell>
          <cell r="E2271">
            <v>610615</v>
          </cell>
          <cell r="F2271" t="str">
            <v>男</v>
          </cell>
          <cell r="G2271" t="str">
            <v>一般生</v>
          </cell>
        </row>
        <row r="2272">
          <cell r="A2272">
            <v>106103003</v>
          </cell>
          <cell r="B2272" t="str">
            <v>F228073410</v>
          </cell>
          <cell r="C2272" t="str">
            <v>兒童</v>
          </cell>
          <cell r="D2272" t="str">
            <v>徐婉禎</v>
          </cell>
          <cell r="E2272">
            <v>801221</v>
          </cell>
          <cell r="F2272" t="str">
            <v>女</v>
          </cell>
          <cell r="G2272" t="str">
            <v>一般生</v>
          </cell>
        </row>
        <row r="2273">
          <cell r="A2273">
            <v>106103004</v>
          </cell>
          <cell r="B2273" t="str">
            <v>A221469548</v>
          </cell>
          <cell r="C2273" t="str">
            <v>兒童</v>
          </cell>
          <cell r="D2273" t="str">
            <v>林錫芬</v>
          </cell>
          <cell r="E2273">
            <v>610831</v>
          </cell>
          <cell r="F2273" t="str">
            <v>女</v>
          </cell>
          <cell r="G2273" t="str">
            <v>一般生</v>
          </cell>
        </row>
        <row r="2274">
          <cell r="A2274">
            <v>106103005</v>
          </cell>
          <cell r="B2274" t="str">
            <v>M120853286</v>
          </cell>
          <cell r="C2274" t="str">
            <v>兒童</v>
          </cell>
          <cell r="D2274" t="str">
            <v>歐宇峰</v>
          </cell>
          <cell r="E2274">
            <v>581219</v>
          </cell>
          <cell r="F2274" t="str">
            <v>男</v>
          </cell>
          <cell r="G2274" t="str">
            <v>一般生</v>
          </cell>
        </row>
        <row r="2275">
          <cell r="A2275">
            <v>106103006</v>
          </cell>
          <cell r="B2275" t="str">
            <v>N224497018</v>
          </cell>
          <cell r="C2275" t="str">
            <v>兒童</v>
          </cell>
          <cell r="D2275" t="str">
            <v>賴彥樺</v>
          </cell>
          <cell r="E2275">
            <v>750819</v>
          </cell>
          <cell r="F2275" t="str">
            <v>女</v>
          </cell>
          <cell r="G2275" t="str">
            <v>一般生</v>
          </cell>
        </row>
        <row r="2276">
          <cell r="A2276">
            <v>106103007</v>
          </cell>
          <cell r="B2276" t="str">
            <v>F225491345</v>
          </cell>
          <cell r="C2276" t="str">
            <v>兒童</v>
          </cell>
          <cell r="D2276" t="str">
            <v>簡玉霜</v>
          </cell>
          <cell r="E2276">
            <v>711027</v>
          </cell>
          <cell r="F2276" t="str">
            <v>女</v>
          </cell>
          <cell r="G2276" t="str">
            <v>一般生</v>
          </cell>
        </row>
        <row r="2277">
          <cell r="A2277">
            <v>106103008</v>
          </cell>
          <cell r="B2277" t="str">
            <v>M221460545</v>
          </cell>
          <cell r="C2277" t="str">
            <v>兒童</v>
          </cell>
          <cell r="D2277" t="str">
            <v>陳孟瑛</v>
          </cell>
          <cell r="E2277">
            <v>660103</v>
          </cell>
          <cell r="F2277" t="str">
            <v>女</v>
          </cell>
          <cell r="G2277" t="str">
            <v>一般生</v>
          </cell>
        </row>
        <row r="2278">
          <cell r="A2278">
            <v>106103009</v>
          </cell>
          <cell r="B2278" t="str">
            <v>N123759811</v>
          </cell>
          <cell r="C2278" t="str">
            <v>兒童</v>
          </cell>
          <cell r="D2278" t="str">
            <v>林偉力</v>
          </cell>
          <cell r="E2278">
            <v>691009</v>
          </cell>
          <cell r="F2278" t="str">
            <v>男</v>
          </cell>
          <cell r="G2278" t="str">
            <v>一般生</v>
          </cell>
        </row>
        <row r="2279">
          <cell r="A2279">
            <v>106103010</v>
          </cell>
          <cell r="B2279" t="str">
            <v>A222783136</v>
          </cell>
          <cell r="C2279" t="str">
            <v>兒童</v>
          </cell>
          <cell r="D2279" t="str">
            <v>吳菲菲</v>
          </cell>
          <cell r="E2279">
            <v>641030</v>
          </cell>
          <cell r="F2279" t="str">
            <v>女</v>
          </cell>
          <cell r="G2279" t="str">
            <v>一般生</v>
          </cell>
        </row>
        <row r="2280">
          <cell r="A2280">
            <v>106400001</v>
          </cell>
          <cell r="B2280" t="str">
            <v>K222332058</v>
          </cell>
          <cell r="C2280" t="str">
            <v>物聯</v>
          </cell>
          <cell r="D2280" t="str">
            <v>栢靖淳</v>
          </cell>
          <cell r="E2280">
            <v>841227</v>
          </cell>
          <cell r="F2280" t="str">
            <v>女</v>
          </cell>
          <cell r="G2280" t="str">
            <v>一般生</v>
          </cell>
        </row>
        <row r="2281">
          <cell r="A2281">
            <v>106400004</v>
          </cell>
          <cell r="B2281" t="str">
            <v>K123095445</v>
          </cell>
          <cell r="C2281" t="str">
            <v>物聯</v>
          </cell>
          <cell r="D2281" t="str">
            <v>羅仕朋</v>
          </cell>
          <cell r="E2281">
            <v>871202</v>
          </cell>
          <cell r="F2281" t="str">
            <v>男</v>
          </cell>
          <cell r="G2281" t="str">
            <v>一般生</v>
          </cell>
        </row>
        <row r="2282">
          <cell r="A2282">
            <v>106400005</v>
          </cell>
          <cell r="B2282" t="str">
            <v>H125341411</v>
          </cell>
          <cell r="C2282" t="str">
            <v>物聯</v>
          </cell>
          <cell r="D2282" t="str">
            <v>龔浩維</v>
          </cell>
          <cell r="E2282">
            <v>880216</v>
          </cell>
          <cell r="F2282" t="str">
            <v>男</v>
          </cell>
          <cell r="G2282" t="str">
            <v>輕度身心障礙學生</v>
          </cell>
        </row>
        <row r="2283">
          <cell r="A2283">
            <v>106400006</v>
          </cell>
          <cell r="B2283" t="str">
            <v>J122958139</v>
          </cell>
          <cell r="C2283" t="str">
            <v>物聯</v>
          </cell>
          <cell r="D2283" t="str">
            <v>江邦煒</v>
          </cell>
          <cell r="E2283">
            <v>880728</v>
          </cell>
          <cell r="F2283" t="str">
            <v>男</v>
          </cell>
          <cell r="G2283" t="str">
            <v>一般生</v>
          </cell>
        </row>
        <row r="2284">
          <cell r="A2284">
            <v>106400009</v>
          </cell>
          <cell r="B2284" t="str">
            <v>K123094340</v>
          </cell>
          <cell r="C2284" t="str">
            <v>物聯</v>
          </cell>
          <cell r="D2284" t="str">
            <v>張子謙</v>
          </cell>
          <cell r="E2284">
            <v>870906</v>
          </cell>
          <cell r="F2284" t="str">
            <v>男</v>
          </cell>
          <cell r="G2284" t="str">
            <v>一般生</v>
          </cell>
        </row>
        <row r="2285">
          <cell r="A2285">
            <v>106400010</v>
          </cell>
          <cell r="B2285" t="str">
            <v>O100548929</v>
          </cell>
          <cell r="C2285" t="str">
            <v>物聯</v>
          </cell>
          <cell r="D2285" t="str">
            <v>陳彥洋</v>
          </cell>
          <cell r="E2285">
            <v>880627</v>
          </cell>
          <cell r="F2285" t="str">
            <v>男</v>
          </cell>
          <cell r="G2285" t="str">
            <v>一般生</v>
          </cell>
        </row>
        <row r="2286">
          <cell r="A2286">
            <v>106400011</v>
          </cell>
          <cell r="B2286" t="str">
            <v>F130658850</v>
          </cell>
          <cell r="C2286" t="str">
            <v>物聯</v>
          </cell>
          <cell r="D2286" t="str">
            <v>曾麒霖</v>
          </cell>
          <cell r="E2286">
            <v>880613</v>
          </cell>
          <cell r="F2286" t="str">
            <v>男</v>
          </cell>
          <cell r="G2286" t="str">
            <v>一般生</v>
          </cell>
        </row>
        <row r="2287">
          <cell r="A2287">
            <v>106400012</v>
          </cell>
          <cell r="B2287" t="str">
            <v>K122385959</v>
          </cell>
          <cell r="C2287" t="str">
            <v>物聯</v>
          </cell>
          <cell r="D2287" t="str">
            <v>羅安翔</v>
          </cell>
          <cell r="E2287">
            <v>880401</v>
          </cell>
          <cell r="F2287" t="str">
            <v>男</v>
          </cell>
          <cell r="G2287" t="str">
            <v>一般生</v>
          </cell>
        </row>
        <row r="2288">
          <cell r="A2288">
            <v>106400013</v>
          </cell>
          <cell r="B2288" t="str">
            <v>K122900358</v>
          </cell>
          <cell r="C2288" t="str">
            <v>物聯</v>
          </cell>
          <cell r="D2288" t="str">
            <v>田宇翔</v>
          </cell>
          <cell r="E2288">
            <v>880820</v>
          </cell>
          <cell r="F2288" t="str">
            <v>男</v>
          </cell>
          <cell r="G2288" t="str">
            <v>一般生</v>
          </cell>
        </row>
        <row r="2289">
          <cell r="A2289">
            <v>106400014</v>
          </cell>
          <cell r="B2289" t="str">
            <v>K122777975</v>
          </cell>
          <cell r="C2289" t="str">
            <v>物聯</v>
          </cell>
          <cell r="D2289" t="str">
            <v>李冠樺</v>
          </cell>
          <cell r="E2289">
            <v>880507</v>
          </cell>
          <cell r="F2289" t="str">
            <v>男</v>
          </cell>
          <cell r="G2289" t="str">
            <v>一般生</v>
          </cell>
        </row>
        <row r="2290">
          <cell r="A2290">
            <v>106400015</v>
          </cell>
          <cell r="B2290" t="str">
            <v>K123096139</v>
          </cell>
          <cell r="C2290" t="str">
            <v>物聯</v>
          </cell>
          <cell r="D2290" t="str">
            <v>邱瑞杰</v>
          </cell>
          <cell r="E2290">
            <v>880112</v>
          </cell>
          <cell r="F2290" t="str">
            <v>男</v>
          </cell>
          <cell r="G2290" t="str">
            <v>一般生</v>
          </cell>
        </row>
        <row r="2291">
          <cell r="A2291">
            <v>106400016</v>
          </cell>
          <cell r="B2291" t="str">
            <v>K123060004</v>
          </cell>
          <cell r="C2291" t="str">
            <v>物聯</v>
          </cell>
          <cell r="D2291" t="str">
            <v>陳建儒</v>
          </cell>
          <cell r="E2291">
            <v>871222</v>
          </cell>
          <cell r="F2291" t="str">
            <v>男</v>
          </cell>
          <cell r="G2291" t="str">
            <v>一般生</v>
          </cell>
        </row>
        <row r="2292">
          <cell r="A2292">
            <v>106400017</v>
          </cell>
          <cell r="B2292" t="str">
            <v>K222581186</v>
          </cell>
          <cell r="C2292" t="str">
            <v>物聯</v>
          </cell>
          <cell r="D2292" t="str">
            <v>謝采紛</v>
          </cell>
          <cell r="E2292">
            <v>880205</v>
          </cell>
          <cell r="F2292" t="str">
            <v>女</v>
          </cell>
          <cell r="G2292" t="str">
            <v>一般生</v>
          </cell>
        </row>
        <row r="2293">
          <cell r="A2293">
            <v>106400018</v>
          </cell>
          <cell r="B2293" t="str">
            <v>K123063998</v>
          </cell>
          <cell r="C2293" t="str">
            <v>物聯</v>
          </cell>
          <cell r="D2293" t="str">
            <v>張育瑋</v>
          </cell>
          <cell r="E2293">
            <v>880205</v>
          </cell>
          <cell r="F2293" t="str">
            <v>男</v>
          </cell>
          <cell r="G2293" t="str">
            <v>輕度身心障礙學生</v>
          </cell>
        </row>
        <row r="2294">
          <cell r="A2294">
            <v>106400021</v>
          </cell>
          <cell r="B2294" t="str">
            <v>H125264035</v>
          </cell>
          <cell r="C2294" t="str">
            <v>物聯</v>
          </cell>
          <cell r="D2294" t="str">
            <v>范紀祥</v>
          </cell>
          <cell r="E2294">
            <v>871112</v>
          </cell>
          <cell r="F2294" t="str">
            <v>男</v>
          </cell>
          <cell r="G2294" t="str">
            <v>一般生</v>
          </cell>
        </row>
        <row r="2295">
          <cell r="A2295">
            <v>106400022</v>
          </cell>
          <cell r="B2295" t="str">
            <v>H124844164</v>
          </cell>
          <cell r="C2295" t="str">
            <v>物聯</v>
          </cell>
          <cell r="D2295" t="str">
            <v>王昶勛</v>
          </cell>
          <cell r="E2295">
            <v>870914</v>
          </cell>
          <cell r="F2295" t="str">
            <v>男</v>
          </cell>
          <cell r="G2295" t="str">
            <v>一般生</v>
          </cell>
        </row>
        <row r="2296">
          <cell r="A2296">
            <v>106400024</v>
          </cell>
          <cell r="B2296" t="str">
            <v>K123092319</v>
          </cell>
          <cell r="C2296" t="str">
            <v>物聯</v>
          </cell>
          <cell r="D2296" t="str">
            <v>黃富瑋</v>
          </cell>
          <cell r="E2296">
            <v>880329</v>
          </cell>
          <cell r="F2296" t="str">
            <v>男</v>
          </cell>
          <cell r="G2296" t="str">
            <v>一般生</v>
          </cell>
        </row>
        <row r="2297">
          <cell r="A2297">
            <v>106400025</v>
          </cell>
          <cell r="B2297" t="str">
            <v>O100528445</v>
          </cell>
          <cell r="C2297" t="str">
            <v>物聯</v>
          </cell>
          <cell r="D2297" t="str">
            <v>李祥</v>
          </cell>
          <cell r="E2297">
            <v>880203</v>
          </cell>
          <cell r="F2297" t="str">
            <v>男</v>
          </cell>
          <cell r="G2297" t="str">
            <v>一般生</v>
          </cell>
        </row>
        <row r="2298">
          <cell r="A2298">
            <v>106400027</v>
          </cell>
          <cell r="B2298" t="str">
            <v>K123094975</v>
          </cell>
          <cell r="C2298" t="str">
            <v>物聯</v>
          </cell>
          <cell r="D2298" t="str">
            <v>涂崴棋</v>
          </cell>
          <cell r="E2298">
            <v>871023</v>
          </cell>
          <cell r="F2298" t="str">
            <v>男</v>
          </cell>
          <cell r="G2298" t="str">
            <v>一般生</v>
          </cell>
        </row>
        <row r="2299">
          <cell r="A2299">
            <v>106400028</v>
          </cell>
          <cell r="B2299" t="str">
            <v>F130737561</v>
          </cell>
          <cell r="C2299" t="str">
            <v>物聯</v>
          </cell>
          <cell r="D2299" t="str">
            <v>何吉興</v>
          </cell>
          <cell r="E2299">
            <v>880523</v>
          </cell>
          <cell r="F2299" t="str">
            <v>男</v>
          </cell>
          <cell r="G2299" t="str">
            <v>一般生</v>
          </cell>
        </row>
        <row r="2300">
          <cell r="A2300">
            <v>106400151</v>
          </cell>
          <cell r="B2300" t="str">
            <v>K223005176</v>
          </cell>
          <cell r="C2300" t="str">
            <v>資管</v>
          </cell>
          <cell r="D2300" t="str">
            <v>湯雅茹</v>
          </cell>
          <cell r="E2300">
            <v>880522</v>
          </cell>
          <cell r="F2300" t="str">
            <v>女</v>
          </cell>
          <cell r="G2300" t="str">
            <v>一般生</v>
          </cell>
        </row>
        <row r="2301">
          <cell r="A2301">
            <v>106400152</v>
          </cell>
          <cell r="B2301" t="str">
            <v>K123107655</v>
          </cell>
          <cell r="C2301" t="str">
            <v>資管</v>
          </cell>
          <cell r="D2301" t="str">
            <v>陳品村</v>
          </cell>
          <cell r="E2301">
            <v>880607</v>
          </cell>
          <cell r="F2301" t="str">
            <v>男</v>
          </cell>
          <cell r="G2301" t="str">
            <v>一般生</v>
          </cell>
        </row>
        <row r="2302">
          <cell r="A2302">
            <v>106400157</v>
          </cell>
          <cell r="B2302" t="str">
            <v>K123114490</v>
          </cell>
          <cell r="C2302" t="str">
            <v>資管</v>
          </cell>
          <cell r="D2302" t="str">
            <v>張國志</v>
          </cell>
          <cell r="E2302">
            <v>880813</v>
          </cell>
          <cell r="F2302" t="str">
            <v>男</v>
          </cell>
          <cell r="G2302" t="str">
            <v>重度／極重度身心障礙學生</v>
          </cell>
        </row>
        <row r="2303">
          <cell r="A2303">
            <v>106400158</v>
          </cell>
          <cell r="B2303" t="str">
            <v>K222579766</v>
          </cell>
          <cell r="C2303" t="str">
            <v>資管</v>
          </cell>
          <cell r="D2303" t="str">
            <v>羅思涵</v>
          </cell>
          <cell r="E2303">
            <v>870915</v>
          </cell>
          <cell r="F2303" t="str">
            <v>女</v>
          </cell>
          <cell r="G2303" t="str">
            <v>一般生</v>
          </cell>
        </row>
        <row r="2304">
          <cell r="A2304">
            <v>106400161</v>
          </cell>
          <cell r="B2304" t="str">
            <v>H125169197</v>
          </cell>
          <cell r="C2304" t="str">
            <v>資管</v>
          </cell>
          <cell r="D2304" t="str">
            <v>唐暐維</v>
          </cell>
          <cell r="E2304">
            <v>880519</v>
          </cell>
          <cell r="F2304" t="str">
            <v>男</v>
          </cell>
          <cell r="G2304" t="str">
            <v>一般生</v>
          </cell>
        </row>
        <row r="2305">
          <cell r="A2305">
            <v>106400162</v>
          </cell>
          <cell r="B2305" t="str">
            <v>K122842897</v>
          </cell>
          <cell r="C2305" t="str">
            <v>資管</v>
          </cell>
          <cell r="D2305" t="str">
            <v>詹前鑫</v>
          </cell>
          <cell r="E2305">
            <v>871006</v>
          </cell>
          <cell r="F2305" t="str">
            <v>男</v>
          </cell>
          <cell r="G2305" t="str">
            <v>一般生</v>
          </cell>
        </row>
        <row r="2306">
          <cell r="A2306">
            <v>106400164</v>
          </cell>
          <cell r="B2306" t="str">
            <v>K122778150</v>
          </cell>
          <cell r="C2306" t="str">
            <v>資管</v>
          </cell>
          <cell r="D2306" t="str">
            <v>吳政男</v>
          </cell>
          <cell r="E2306">
            <v>871220</v>
          </cell>
          <cell r="F2306" t="str">
            <v>男</v>
          </cell>
          <cell r="G2306" t="str">
            <v>一般生</v>
          </cell>
        </row>
        <row r="2307">
          <cell r="A2307">
            <v>106400166</v>
          </cell>
          <cell r="B2307" t="str">
            <v>J222914246</v>
          </cell>
          <cell r="C2307" t="str">
            <v>資管</v>
          </cell>
          <cell r="D2307" t="str">
            <v>徐雅筳</v>
          </cell>
          <cell r="E2307">
            <v>880520</v>
          </cell>
          <cell r="F2307" t="str">
            <v>女</v>
          </cell>
          <cell r="G2307" t="str">
            <v>一般生</v>
          </cell>
        </row>
        <row r="2308">
          <cell r="A2308">
            <v>106400167</v>
          </cell>
          <cell r="B2308" t="str">
            <v>K122385566</v>
          </cell>
          <cell r="C2308" t="str">
            <v>資管</v>
          </cell>
          <cell r="D2308" t="str">
            <v>湯佾峰</v>
          </cell>
          <cell r="E2308">
            <v>871217</v>
          </cell>
          <cell r="F2308" t="str">
            <v>男</v>
          </cell>
          <cell r="G2308" t="str">
            <v>一般生</v>
          </cell>
        </row>
        <row r="2309">
          <cell r="A2309">
            <v>106400169</v>
          </cell>
          <cell r="B2309" t="str">
            <v>K122845763</v>
          </cell>
          <cell r="C2309" t="str">
            <v>資管</v>
          </cell>
          <cell r="D2309" t="str">
            <v>鄭力榮</v>
          </cell>
          <cell r="E2309">
            <v>880720</v>
          </cell>
          <cell r="F2309" t="str">
            <v>男</v>
          </cell>
          <cell r="G2309" t="str">
            <v>一般生</v>
          </cell>
        </row>
        <row r="2310">
          <cell r="A2310">
            <v>106400170</v>
          </cell>
          <cell r="B2310" t="str">
            <v>K122839765</v>
          </cell>
          <cell r="C2310" t="str">
            <v>資管</v>
          </cell>
          <cell r="D2310" t="str">
            <v>郭丞晏</v>
          </cell>
          <cell r="E2310">
            <v>861118</v>
          </cell>
          <cell r="F2310" t="str">
            <v>男</v>
          </cell>
          <cell r="G2310" t="str">
            <v>一般生</v>
          </cell>
        </row>
        <row r="2311">
          <cell r="A2311">
            <v>106400171</v>
          </cell>
          <cell r="B2311" t="str">
            <v>K123061743</v>
          </cell>
          <cell r="C2311" t="str">
            <v>資管</v>
          </cell>
          <cell r="D2311" t="str">
            <v>賴玟溢</v>
          </cell>
          <cell r="E2311">
            <v>870907</v>
          </cell>
          <cell r="F2311" t="str">
            <v>男</v>
          </cell>
          <cell r="G2311" t="str">
            <v>一般生</v>
          </cell>
        </row>
        <row r="2312">
          <cell r="A2312">
            <v>106400172</v>
          </cell>
          <cell r="B2312" t="str">
            <v>K123065876</v>
          </cell>
          <cell r="C2312" t="str">
            <v>資管</v>
          </cell>
          <cell r="D2312" t="str">
            <v>黃珩瑋</v>
          </cell>
          <cell r="E2312">
            <v>880509</v>
          </cell>
          <cell r="F2312" t="str">
            <v>男</v>
          </cell>
          <cell r="G2312" t="str">
            <v>一般生</v>
          </cell>
        </row>
        <row r="2313">
          <cell r="A2313">
            <v>106400173</v>
          </cell>
          <cell r="B2313" t="str">
            <v>K222773362</v>
          </cell>
          <cell r="C2313" t="str">
            <v>資管</v>
          </cell>
          <cell r="D2313" t="str">
            <v>黃雅萍</v>
          </cell>
          <cell r="E2313">
            <v>880815</v>
          </cell>
          <cell r="F2313" t="str">
            <v>女</v>
          </cell>
          <cell r="G2313" t="str">
            <v>一般生</v>
          </cell>
        </row>
        <row r="2314">
          <cell r="A2314">
            <v>106400175</v>
          </cell>
          <cell r="B2314" t="str">
            <v>K123062026</v>
          </cell>
          <cell r="C2314" t="str">
            <v>資管</v>
          </cell>
          <cell r="D2314" t="str">
            <v>魏建華</v>
          </cell>
          <cell r="E2314">
            <v>870907</v>
          </cell>
          <cell r="F2314" t="str">
            <v>男</v>
          </cell>
          <cell r="G2314" t="str">
            <v>一般生</v>
          </cell>
        </row>
        <row r="2315">
          <cell r="A2315">
            <v>106400176</v>
          </cell>
          <cell r="B2315" t="str">
            <v>J222899771</v>
          </cell>
          <cell r="C2315" t="str">
            <v>資管</v>
          </cell>
          <cell r="D2315" t="str">
            <v>曹茜瑜</v>
          </cell>
          <cell r="E2315">
            <v>880517</v>
          </cell>
          <cell r="F2315" t="str">
            <v>女</v>
          </cell>
          <cell r="G2315" t="str">
            <v>一般生</v>
          </cell>
        </row>
        <row r="2316">
          <cell r="A2316">
            <v>106400177</v>
          </cell>
          <cell r="B2316" t="str">
            <v>J222895139</v>
          </cell>
          <cell r="C2316" t="str">
            <v>資管</v>
          </cell>
          <cell r="D2316" t="str">
            <v>許昱婷</v>
          </cell>
          <cell r="E2316">
            <v>871029</v>
          </cell>
          <cell r="F2316" t="str">
            <v>女</v>
          </cell>
          <cell r="G2316" t="str">
            <v>一般生</v>
          </cell>
        </row>
        <row r="2317">
          <cell r="A2317">
            <v>106400179</v>
          </cell>
          <cell r="B2317" t="str">
            <v>L125353306</v>
          </cell>
          <cell r="C2317" t="str">
            <v>資管</v>
          </cell>
          <cell r="D2317" t="str">
            <v>劉省廷</v>
          </cell>
          <cell r="E2317">
            <v>880629</v>
          </cell>
          <cell r="F2317" t="str">
            <v>男</v>
          </cell>
          <cell r="G2317" t="str">
            <v>一般生</v>
          </cell>
        </row>
        <row r="2318">
          <cell r="A2318">
            <v>106400181</v>
          </cell>
          <cell r="B2318" t="str">
            <v>K221589580</v>
          </cell>
          <cell r="C2318" t="str">
            <v>資管</v>
          </cell>
          <cell r="D2318" t="str">
            <v>郭紋如</v>
          </cell>
          <cell r="E2318">
            <v>680628</v>
          </cell>
          <cell r="F2318" t="str">
            <v>女</v>
          </cell>
          <cell r="G2318" t="str">
            <v>一般生</v>
          </cell>
        </row>
        <row r="2319">
          <cell r="A2319">
            <v>106400303</v>
          </cell>
          <cell r="B2319" t="str">
            <v>K223008391</v>
          </cell>
          <cell r="C2319" t="str">
            <v>行銷</v>
          </cell>
          <cell r="D2319" t="str">
            <v>蘇襄容</v>
          </cell>
          <cell r="E2319">
            <v>880713</v>
          </cell>
          <cell r="F2319" t="str">
            <v>女</v>
          </cell>
          <cell r="G2319" t="str">
            <v>一般生</v>
          </cell>
        </row>
        <row r="2320">
          <cell r="A2320">
            <v>106400304</v>
          </cell>
          <cell r="B2320" t="str">
            <v>R224484621</v>
          </cell>
          <cell r="C2320" t="str">
            <v>行銷</v>
          </cell>
          <cell r="D2320" t="str">
            <v>周宜均</v>
          </cell>
          <cell r="E2320">
            <v>871128</v>
          </cell>
          <cell r="F2320" t="str">
            <v>女</v>
          </cell>
          <cell r="G2320" t="str">
            <v>一般生</v>
          </cell>
        </row>
        <row r="2321">
          <cell r="A2321">
            <v>106400305</v>
          </cell>
          <cell r="B2321" t="str">
            <v>K222580732</v>
          </cell>
          <cell r="C2321" t="str">
            <v>行銷</v>
          </cell>
          <cell r="D2321" t="str">
            <v>劉庭雅</v>
          </cell>
          <cell r="E2321">
            <v>871223</v>
          </cell>
          <cell r="F2321" t="str">
            <v>女</v>
          </cell>
          <cell r="G2321" t="str">
            <v>一般生</v>
          </cell>
        </row>
        <row r="2322">
          <cell r="A2322">
            <v>106400306</v>
          </cell>
          <cell r="B2322" t="str">
            <v>H225147755</v>
          </cell>
          <cell r="C2322" t="str">
            <v>行銷</v>
          </cell>
          <cell r="D2322" t="str">
            <v>邱樹玉</v>
          </cell>
          <cell r="E2322">
            <v>870914</v>
          </cell>
          <cell r="F2322" t="str">
            <v>女</v>
          </cell>
          <cell r="G2322" t="str">
            <v>一般生</v>
          </cell>
        </row>
        <row r="2323">
          <cell r="A2323">
            <v>106400307</v>
          </cell>
          <cell r="B2323" t="str">
            <v>K222581453</v>
          </cell>
          <cell r="C2323" t="str">
            <v>行銷</v>
          </cell>
          <cell r="D2323" t="str">
            <v>黃正萍</v>
          </cell>
          <cell r="E2323">
            <v>880224</v>
          </cell>
          <cell r="F2323" t="str">
            <v>女</v>
          </cell>
          <cell r="G2323" t="str">
            <v>一般生</v>
          </cell>
        </row>
        <row r="2324">
          <cell r="A2324">
            <v>106400308</v>
          </cell>
          <cell r="B2324" t="str">
            <v>L225175126</v>
          </cell>
          <cell r="C2324" t="str">
            <v>行銷</v>
          </cell>
          <cell r="D2324" t="str">
            <v>張育瑄</v>
          </cell>
          <cell r="E2324">
            <v>880503</v>
          </cell>
          <cell r="F2324" t="str">
            <v>女</v>
          </cell>
          <cell r="G2324" t="str">
            <v>一般生</v>
          </cell>
        </row>
        <row r="2325">
          <cell r="A2325">
            <v>106400309</v>
          </cell>
          <cell r="B2325" t="str">
            <v>K122937524</v>
          </cell>
          <cell r="C2325" t="str">
            <v>行銷</v>
          </cell>
          <cell r="D2325" t="str">
            <v>曾柏元</v>
          </cell>
          <cell r="E2325">
            <v>880327</v>
          </cell>
          <cell r="F2325" t="str">
            <v>男</v>
          </cell>
          <cell r="G2325" t="str">
            <v>一般生</v>
          </cell>
        </row>
        <row r="2326">
          <cell r="A2326">
            <v>106400310</v>
          </cell>
          <cell r="B2326" t="str">
            <v>L225358705</v>
          </cell>
          <cell r="C2326" t="str">
            <v>行銷</v>
          </cell>
          <cell r="D2326" t="str">
            <v>陳映喬</v>
          </cell>
          <cell r="E2326">
            <v>880420</v>
          </cell>
          <cell r="F2326" t="str">
            <v>女</v>
          </cell>
          <cell r="G2326" t="str">
            <v>一般生</v>
          </cell>
        </row>
        <row r="2327">
          <cell r="A2327">
            <v>106400312</v>
          </cell>
          <cell r="B2327" t="str">
            <v>K222487825</v>
          </cell>
          <cell r="C2327" t="str">
            <v>行銷</v>
          </cell>
          <cell r="D2327" t="str">
            <v>彭婉婷</v>
          </cell>
          <cell r="E2327">
            <v>871006</v>
          </cell>
          <cell r="F2327" t="str">
            <v>女</v>
          </cell>
          <cell r="G2327" t="str">
            <v>一般生</v>
          </cell>
        </row>
        <row r="2328">
          <cell r="A2328">
            <v>106400313</v>
          </cell>
          <cell r="B2328" t="str">
            <v>L125100743</v>
          </cell>
          <cell r="C2328" t="str">
            <v>行銷</v>
          </cell>
          <cell r="D2328" t="str">
            <v>林鈞芃</v>
          </cell>
          <cell r="E2328">
            <v>861211</v>
          </cell>
          <cell r="F2328" t="str">
            <v>男</v>
          </cell>
          <cell r="G2328" t="str">
            <v>一般生</v>
          </cell>
        </row>
        <row r="2329">
          <cell r="A2329">
            <v>106400314</v>
          </cell>
          <cell r="B2329" t="str">
            <v>K123100049</v>
          </cell>
          <cell r="C2329" t="str">
            <v>行銷</v>
          </cell>
          <cell r="D2329" t="str">
            <v>王柏翔</v>
          </cell>
          <cell r="E2329">
            <v>880616</v>
          </cell>
          <cell r="F2329" t="str">
            <v>男</v>
          </cell>
          <cell r="G2329" t="str">
            <v>一般生</v>
          </cell>
        </row>
        <row r="2330">
          <cell r="A2330">
            <v>106400315</v>
          </cell>
          <cell r="B2330" t="str">
            <v>K222531239</v>
          </cell>
          <cell r="C2330" t="str">
            <v>行銷</v>
          </cell>
          <cell r="D2330" t="str">
            <v>甘欣幼</v>
          </cell>
          <cell r="E2330">
            <v>880824</v>
          </cell>
          <cell r="F2330" t="str">
            <v>女</v>
          </cell>
          <cell r="G2330" t="str">
            <v>一般生</v>
          </cell>
        </row>
        <row r="2331">
          <cell r="A2331">
            <v>106400316</v>
          </cell>
          <cell r="B2331" t="str">
            <v>K222997102</v>
          </cell>
          <cell r="C2331" t="str">
            <v>行銷</v>
          </cell>
          <cell r="D2331" t="str">
            <v>吳沁諭</v>
          </cell>
          <cell r="E2331">
            <v>880328</v>
          </cell>
          <cell r="F2331" t="str">
            <v>女</v>
          </cell>
          <cell r="G2331" t="str">
            <v>一般生</v>
          </cell>
        </row>
        <row r="2332">
          <cell r="A2332">
            <v>106400317</v>
          </cell>
          <cell r="B2332" t="str">
            <v>F130626116</v>
          </cell>
          <cell r="C2332" t="str">
            <v>行銷</v>
          </cell>
          <cell r="D2332" t="str">
            <v>陳冠樺</v>
          </cell>
          <cell r="E2332">
            <v>870601</v>
          </cell>
          <cell r="F2332" t="str">
            <v>男</v>
          </cell>
          <cell r="G2332" t="str">
            <v>一般生</v>
          </cell>
        </row>
        <row r="2333">
          <cell r="A2333">
            <v>106400320</v>
          </cell>
          <cell r="B2333" t="str">
            <v>K222580689</v>
          </cell>
          <cell r="C2333" t="str">
            <v>行銷</v>
          </cell>
          <cell r="D2333" t="str">
            <v>葉巧伶</v>
          </cell>
          <cell r="E2333">
            <v>871219</v>
          </cell>
          <cell r="F2333" t="str">
            <v>女</v>
          </cell>
          <cell r="G2333" t="str">
            <v>一般生</v>
          </cell>
        </row>
        <row r="2334">
          <cell r="A2334">
            <v>106400321</v>
          </cell>
          <cell r="B2334" t="str">
            <v>K122385913</v>
          </cell>
          <cell r="C2334" t="str">
            <v>行銷</v>
          </cell>
          <cell r="D2334" t="str">
            <v>陳奕憲</v>
          </cell>
          <cell r="E2334">
            <v>880316</v>
          </cell>
          <cell r="F2334" t="str">
            <v>男</v>
          </cell>
          <cell r="G2334" t="str">
            <v>一般生</v>
          </cell>
        </row>
        <row r="2335">
          <cell r="A2335">
            <v>106400322</v>
          </cell>
          <cell r="B2335" t="str">
            <v>K222851021</v>
          </cell>
          <cell r="C2335" t="str">
            <v>行銷</v>
          </cell>
          <cell r="D2335" t="str">
            <v>陳宣羽</v>
          </cell>
          <cell r="E2335">
            <v>880809</v>
          </cell>
          <cell r="F2335" t="str">
            <v>女</v>
          </cell>
          <cell r="G2335" t="str">
            <v>一般生</v>
          </cell>
        </row>
        <row r="2336">
          <cell r="A2336">
            <v>106400323</v>
          </cell>
          <cell r="B2336" t="str">
            <v>F228590756</v>
          </cell>
          <cell r="C2336" t="str">
            <v>行銷</v>
          </cell>
          <cell r="D2336" t="str">
            <v>邱禹寰</v>
          </cell>
          <cell r="E2336">
            <v>860906</v>
          </cell>
          <cell r="F2336" t="str">
            <v>女</v>
          </cell>
          <cell r="G2336" t="str">
            <v>一般生</v>
          </cell>
        </row>
        <row r="2337">
          <cell r="A2337">
            <v>106400324</v>
          </cell>
          <cell r="B2337" t="str">
            <v>K222579622</v>
          </cell>
          <cell r="C2337" t="str">
            <v>行銷</v>
          </cell>
          <cell r="D2337" t="str">
            <v>陳宜君</v>
          </cell>
          <cell r="E2337">
            <v>870914</v>
          </cell>
          <cell r="F2337" t="str">
            <v>女</v>
          </cell>
          <cell r="G2337" t="str">
            <v>一般生</v>
          </cell>
        </row>
        <row r="2338">
          <cell r="A2338">
            <v>106400325</v>
          </cell>
          <cell r="B2338" t="str">
            <v>K122801234</v>
          </cell>
          <cell r="C2338" t="str">
            <v>行銷</v>
          </cell>
          <cell r="D2338" t="str">
            <v>詹岳澄</v>
          </cell>
          <cell r="E2338">
            <v>840728</v>
          </cell>
          <cell r="F2338" t="str">
            <v>男</v>
          </cell>
          <cell r="G2338" t="str">
            <v>一般生</v>
          </cell>
        </row>
        <row r="2339">
          <cell r="A2339">
            <v>106400326</v>
          </cell>
          <cell r="B2339" t="str">
            <v>K123097270</v>
          </cell>
          <cell r="C2339" t="str">
            <v>行銷</v>
          </cell>
          <cell r="D2339" t="str">
            <v>陳昱廷</v>
          </cell>
          <cell r="E2339">
            <v>870927</v>
          </cell>
          <cell r="F2339" t="str">
            <v>男</v>
          </cell>
          <cell r="G2339" t="str">
            <v>一般生</v>
          </cell>
        </row>
        <row r="2340">
          <cell r="A2340">
            <v>106400328</v>
          </cell>
          <cell r="B2340" t="str">
            <v>K123063621</v>
          </cell>
          <cell r="C2340" t="str">
            <v>行銷</v>
          </cell>
          <cell r="D2340" t="str">
            <v>許仁豪</v>
          </cell>
          <cell r="E2340">
            <v>880108</v>
          </cell>
          <cell r="F2340" t="str">
            <v>男</v>
          </cell>
          <cell r="G2340" t="str">
            <v>一般生</v>
          </cell>
        </row>
        <row r="2341">
          <cell r="A2341">
            <v>106400330</v>
          </cell>
          <cell r="B2341" t="str">
            <v>Q124220286</v>
          </cell>
          <cell r="C2341" t="str">
            <v>行銷</v>
          </cell>
          <cell r="D2341" t="str">
            <v>吳昇峰</v>
          </cell>
          <cell r="E2341">
            <v>851123</v>
          </cell>
          <cell r="F2341" t="str">
            <v>男</v>
          </cell>
          <cell r="G2341" t="str">
            <v>一般生</v>
          </cell>
        </row>
        <row r="2342">
          <cell r="A2342">
            <v>106400331</v>
          </cell>
          <cell r="B2342" t="str">
            <v>K123058497</v>
          </cell>
          <cell r="C2342" t="str">
            <v>行銷</v>
          </cell>
          <cell r="D2342" t="str">
            <v>游郁駿</v>
          </cell>
          <cell r="E2342">
            <v>870318</v>
          </cell>
          <cell r="F2342" t="str">
            <v>男</v>
          </cell>
          <cell r="G2342" t="str">
            <v>一般生</v>
          </cell>
        </row>
        <row r="2343">
          <cell r="A2343">
            <v>106400332</v>
          </cell>
          <cell r="B2343" t="str">
            <v>K222772114</v>
          </cell>
          <cell r="C2343" t="str">
            <v>行銷</v>
          </cell>
          <cell r="D2343" t="str">
            <v>黃琪婷</v>
          </cell>
          <cell r="E2343">
            <v>871202</v>
          </cell>
          <cell r="F2343" t="str">
            <v>女</v>
          </cell>
          <cell r="G2343" t="str">
            <v>一般生</v>
          </cell>
        </row>
        <row r="2344">
          <cell r="A2344">
            <v>106400333</v>
          </cell>
          <cell r="B2344" t="str">
            <v>K170000896</v>
          </cell>
          <cell r="C2344" t="str">
            <v>行銷</v>
          </cell>
          <cell r="D2344" t="str">
            <v>鄭煒燁</v>
          </cell>
          <cell r="E2344">
            <v>871023</v>
          </cell>
          <cell r="F2344" t="str">
            <v>男</v>
          </cell>
          <cell r="G2344" t="str">
            <v>一般生</v>
          </cell>
        </row>
        <row r="2345">
          <cell r="A2345">
            <v>106400451</v>
          </cell>
          <cell r="B2345" t="str">
            <v>G222113185</v>
          </cell>
          <cell r="C2345" t="str">
            <v>應日</v>
          </cell>
          <cell r="D2345" t="str">
            <v>黃巧昀</v>
          </cell>
          <cell r="E2345">
            <v>870905</v>
          </cell>
          <cell r="F2345" t="str">
            <v>女</v>
          </cell>
          <cell r="G2345" t="str">
            <v>一般生</v>
          </cell>
        </row>
        <row r="2346">
          <cell r="A2346">
            <v>106400452</v>
          </cell>
          <cell r="B2346" t="str">
            <v>K222773620</v>
          </cell>
          <cell r="C2346" t="str">
            <v>應日</v>
          </cell>
          <cell r="D2346" t="str">
            <v>謝佳宜</v>
          </cell>
          <cell r="E2346">
            <v>880625</v>
          </cell>
          <cell r="F2346" t="str">
            <v>女</v>
          </cell>
          <cell r="G2346" t="str">
            <v>一般生</v>
          </cell>
        </row>
        <row r="2347">
          <cell r="A2347">
            <v>106400454</v>
          </cell>
          <cell r="B2347" t="str">
            <v>K222976185</v>
          </cell>
          <cell r="C2347" t="str">
            <v>應日</v>
          </cell>
          <cell r="D2347" t="str">
            <v>晏子喬</v>
          </cell>
          <cell r="E2347">
            <v>880307</v>
          </cell>
          <cell r="F2347" t="str">
            <v>女</v>
          </cell>
          <cell r="G2347" t="str">
            <v>一般生</v>
          </cell>
        </row>
        <row r="2348">
          <cell r="A2348">
            <v>106400455</v>
          </cell>
          <cell r="B2348" t="str">
            <v>L225330412</v>
          </cell>
          <cell r="C2348" t="str">
            <v>應日</v>
          </cell>
          <cell r="D2348" t="str">
            <v>林淑</v>
          </cell>
          <cell r="E2348">
            <v>880820</v>
          </cell>
          <cell r="F2348" t="str">
            <v>女</v>
          </cell>
          <cell r="G2348" t="str">
            <v>一般生</v>
          </cell>
        </row>
        <row r="2349">
          <cell r="A2349">
            <v>106400456</v>
          </cell>
          <cell r="B2349" t="str">
            <v>K222967613</v>
          </cell>
          <cell r="C2349" t="str">
            <v>應日</v>
          </cell>
          <cell r="D2349" t="str">
            <v>朱萭倫</v>
          </cell>
          <cell r="E2349">
            <v>880409</v>
          </cell>
          <cell r="F2349" t="str">
            <v>女</v>
          </cell>
          <cell r="G2349" t="str">
            <v>一般生</v>
          </cell>
        </row>
        <row r="2350">
          <cell r="A2350">
            <v>106400457</v>
          </cell>
          <cell r="B2350" t="str">
            <v>O200496235</v>
          </cell>
          <cell r="C2350" t="str">
            <v>應日</v>
          </cell>
          <cell r="D2350" t="str">
            <v>楊晏娸</v>
          </cell>
          <cell r="E2350">
            <v>861012</v>
          </cell>
          <cell r="F2350" t="str">
            <v>女</v>
          </cell>
          <cell r="G2350" t="str">
            <v>一般生</v>
          </cell>
        </row>
        <row r="2351">
          <cell r="A2351">
            <v>106400458</v>
          </cell>
          <cell r="B2351" t="str">
            <v>K123069721</v>
          </cell>
          <cell r="C2351" t="str">
            <v>應日</v>
          </cell>
          <cell r="D2351" t="str">
            <v>邱振鳴</v>
          </cell>
          <cell r="E2351">
            <v>880618</v>
          </cell>
          <cell r="F2351" t="str">
            <v>男</v>
          </cell>
          <cell r="G2351" t="str">
            <v>一般生</v>
          </cell>
        </row>
        <row r="2352">
          <cell r="A2352">
            <v>106400459</v>
          </cell>
          <cell r="B2352" t="str">
            <v>M222910311</v>
          </cell>
          <cell r="C2352" t="str">
            <v>應日</v>
          </cell>
          <cell r="D2352" t="str">
            <v>許惠雅</v>
          </cell>
          <cell r="E2352">
            <v>871108</v>
          </cell>
          <cell r="F2352" t="str">
            <v>女</v>
          </cell>
          <cell r="G2352" t="str">
            <v>一般生</v>
          </cell>
        </row>
        <row r="2353">
          <cell r="A2353">
            <v>106400460</v>
          </cell>
          <cell r="B2353" t="str">
            <v>H225239703</v>
          </cell>
          <cell r="C2353" t="str">
            <v>應日</v>
          </cell>
          <cell r="D2353" t="str">
            <v>陳郁靜</v>
          </cell>
          <cell r="E2353">
            <v>880831</v>
          </cell>
          <cell r="F2353" t="str">
            <v>女</v>
          </cell>
          <cell r="G2353" t="str">
            <v>一般生</v>
          </cell>
        </row>
        <row r="2354">
          <cell r="A2354">
            <v>106400461</v>
          </cell>
          <cell r="B2354" t="str">
            <v>K123095767</v>
          </cell>
          <cell r="C2354" t="str">
            <v>應日</v>
          </cell>
          <cell r="D2354" t="str">
            <v>吳盛豪</v>
          </cell>
          <cell r="E2354">
            <v>871217</v>
          </cell>
          <cell r="F2354" t="str">
            <v>男</v>
          </cell>
          <cell r="G2354" t="str">
            <v>一般生</v>
          </cell>
        </row>
        <row r="2355">
          <cell r="A2355">
            <v>106400462</v>
          </cell>
          <cell r="B2355" t="str">
            <v>J222918584</v>
          </cell>
          <cell r="C2355" t="str">
            <v>應日</v>
          </cell>
          <cell r="D2355" t="str">
            <v>張鈺婷</v>
          </cell>
          <cell r="E2355">
            <v>880521</v>
          </cell>
          <cell r="F2355" t="str">
            <v>女</v>
          </cell>
          <cell r="G2355" t="str">
            <v>一般生</v>
          </cell>
        </row>
        <row r="2356">
          <cell r="A2356">
            <v>106400463</v>
          </cell>
          <cell r="B2356" t="str">
            <v>O100486808</v>
          </cell>
          <cell r="C2356" t="str">
            <v>應日</v>
          </cell>
          <cell r="D2356" t="str">
            <v>蔡政霖</v>
          </cell>
          <cell r="E2356">
            <v>880110</v>
          </cell>
          <cell r="F2356" t="str">
            <v>男</v>
          </cell>
          <cell r="G2356" t="str">
            <v>一般生</v>
          </cell>
        </row>
        <row r="2357">
          <cell r="A2357">
            <v>106400464</v>
          </cell>
          <cell r="B2357" t="str">
            <v>C221554982</v>
          </cell>
          <cell r="C2357" t="str">
            <v>應日</v>
          </cell>
          <cell r="D2357" t="str">
            <v>葉芷瑩</v>
          </cell>
          <cell r="E2357">
            <v>880702</v>
          </cell>
          <cell r="F2357" t="str">
            <v>女</v>
          </cell>
          <cell r="G2357" t="str">
            <v>一般生</v>
          </cell>
        </row>
        <row r="2358">
          <cell r="A2358">
            <v>106400465</v>
          </cell>
          <cell r="B2358" t="str">
            <v>H225229869</v>
          </cell>
          <cell r="C2358" t="str">
            <v>應日</v>
          </cell>
          <cell r="D2358" t="str">
            <v>蕙慈</v>
          </cell>
          <cell r="E2358">
            <v>880826</v>
          </cell>
          <cell r="F2358" t="str">
            <v>女</v>
          </cell>
          <cell r="G2358" t="str">
            <v>一般生</v>
          </cell>
        </row>
        <row r="2359">
          <cell r="A2359">
            <v>106400466</v>
          </cell>
          <cell r="B2359" t="str">
            <v>N126179566</v>
          </cell>
          <cell r="C2359" t="str">
            <v>應日</v>
          </cell>
          <cell r="D2359" t="str">
            <v>吳永成</v>
          </cell>
          <cell r="E2359">
            <v>871203</v>
          </cell>
          <cell r="F2359" t="str">
            <v>男</v>
          </cell>
          <cell r="G2359" t="str">
            <v>一般生</v>
          </cell>
        </row>
        <row r="2360">
          <cell r="A2360">
            <v>106400468</v>
          </cell>
          <cell r="B2360" t="str">
            <v>F130647839</v>
          </cell>
          <cell r="C2360" t="str">
            <v>應日</v>
          </cell>
          <cell r="D2360" t="str">
            <v>羅奕翔</v>
          </cell>
          <cell r="E2360">
            <v>870718</v>
          </cell>
          <cell r="F2360" t="str">
            <v>男</v>
          </cell>
          <cell r="G2360" t="str">
            <v>一般生</v>
          </cell>
        </row>
        <row r="2361">
          <cell r="A2361">
            <v>106400469</v>
          </cell>
          <cell r="B2361" t="str">
            <v>F130007522</v>
          </cell>
          <cell r="C2361" t="str">
            <v>應日</v>
          </cell>
          <cell r="D2361" t="str">
            <v>丁彥丞</v>
          </cell>
          <cell r="E2361">
            <v>861018</v>
          </cell>
          <cell r="F2361" t="str">
            <v>男</v>
          </cell>
          <cell r="G2361" t="str">
            <v>一般生</v>
          </cell>
        </row>
        <row r="2362">
          <cell r="A2362">
            <v>106400470</v>
          </cell>
          <cell r="B2362" t="str">
            <v>G122350275</v>
          </cell>
          <cell r="C2362" t="str">
            <v>應日</v>
          </cell>
          <cell r="D2362" t="str">
            <v>林品仁</v>
          </cell>
          <cell r="E2362">
            <v>880816</v>
          </cell>
          <cell r="F2362" t="str">
            <v>男</v>
          </cell>
          <cell r="G2362" t="str">
            <v>一般生</v>
          </cell>
        </row>
        <row r="2363">
          <cell r="A2363">
            <v>106400471</v>
          </cell>
          <cell r="B2363" t="str">
            <v>F130780099</v>
          </cell>
          <cell r="C2363" t="str">
            <v>應日</v>
          </cell>
          <cell r="D2363" t="str">
            <v>程永慶</v>
          </cell>
          <cell r="E2363">
            <v>880803</v>
          </cell>
          <cell r="F2363" t="str">
            <v>男</v>
          </cell>
          <cell r="G2363" t="str">
            <v>一般生</v>
          </cell>
        </row>
        <row r="2364">
          <cell r="A2364">
            <v>106400473</v>
          </cell>
          <cell r="B2364" t="str">
            <v>J222919536</v>
          </cell>
          <cell r="C2364" t="str">
            <v>應日</v>
          </cell>
          <cell r="D2364" t="str">
            <v>李侑蓉</v>
          </cell>
          <cell r="E2364">
            <v>880418</v>
          </cell>
          <cell r="F2364" t="str">
            <v>女</v>
          </cell>
          <cell r="G2364" t="str">
            <v>一般生</v>
          </cell>
        </row>
        <row r="2365">
          <cell r="A2365">
            <v>106400474</v>
          </cell>
          <cell r="B2365" t="str">
            <v>H124854900</v>
          </cell>
          <cell r="C2365" t="str">
            <v>應日</v>
          </cell>
          <cell r="D2365" t="str">
            <v>黃鴻議</v>
          </cell>
          <cell r="E2365">
            <v>880205</v>
          </cell>
          <cell r="F2365" t="str">
            <v>男</v>
          </cell>
          <cell r="G2365" t="str">
            <v>一般生</v>
          </cell>
        </row>
        <row r="2366">
          <cell r="A2366">
            <v>106400477</v>
          </cell>
          <cell r="B2366" t="str">
            <v>E225074423</v>
          </cell>
          <cell r="C2366" t="str">
            <v>應日</v>
          </cell>
          <cell r="D2366" t="str">
            <v>宋奕頡</v>
          </cell>
          <cell r="E2366">
            <v>871003</v>
          </cell>
          <cell r="F2366" t="str">
            <v>女</v>
          </cell>
          <cell r="G2366" t="str">
            <v>一般生</v>
          </cell>
        </row>
        <row r="2367">
          <cell r="A2367">
            <v>106400479</v>
          </cell>
          <cell r="B2367" t="str">
            <v>K223000797</v>
          </cell>
          <cell r="C2367" t="str">
            <v>應日</v>
          </cell>
          <cell r="D2367" t="str">
            <v>徐曉萍</v>
          </cell>
          <cell r="E2367">
            <v>880820</v>
          </cell>
          <cell r="F2367" t="str">
            <v>女</v>
          </cell>
          <cell r="G2367" t="str">
            <v>一般生</v>
          </cell>
        </row>
        <row r="2368">
          <cell r="A2368">
            <v>106400482</v>
          </cell>
          <cell r="B2368" t="str">
            <v>H125174287</v>
          </cell>
          <cell r="C2368" t="str">
            <v>應日</v>
          </cell>
          <cell r="D2368" t="str">
            <v>皮庭豪</v>
          </cell>
          <cell r="E2368">
            <v>880816</v>
          </cell>
          <cell r="F2368" t="str">
            <v>男</v>
          </cell>
          <cell r="G2368" t="str">
            <v>一般生</v>
          </cell>
        </row>
        <row r="2369">
          <cell r="A2369">
            <v>106400483</v>
          </cell>
          <cell r="B2369" t="str">
            <v>M222949143</v>
          </cell>
          <cell r="C2369" t="str">
            <v>應日</v>
          </cell>
          <cell r="D2369" t="str">
            <v>黃湘吟</v>
          </cell>
          <cell r="E2369">
            <v>880331</v>
          </cell>
          <cell r="F2369" t="str">
            <v>女</v>
          </cell>
          <cell r="G2369" t="str">
            <v>一般生</v>
          </cell>
        </row>
        <row r="2370">
          <cell r="A2370">
            <v>106400484</v>
          </cell>
          <cell r="B2370" t="str">
            <v>K122845674</v>
          </cell>
          <cell r="C2370" t="str">
            <v>應日</v>
          </cell>
          <cell r="D2370" t="str">
            <v>張紘維</v>
          </cell>
          <cell r="E2370">
            <v>880528</v>
          </cell>
          <cell r="F2370" t="str">
            <v>男</v>
          </cell>
          <cell r="G2370" t="str">
            <v>一般生</v>
          </cell>
        </row>
        <row r="2371">
          <cell r="A2371">
            <v>106400485</v>
          </cell>
          <cell r="B2371" t="str">
            <v>H125323799</v>
          </cell>
          <cell r="C2371" t="str">
            <v>應日</v>
          </cell>
          <cell r="D2371" t="str">
            <v>張揚巽</v>
          </cell>
          <cell r="E2371">
            <v>880128</v>
          </cell>
          <cell r="F2371" t="str">
            <v>男</v>
          </cell>
          <cell r="G2371" t="str">
            <v>一般生</v>
          </cell>
        </row>
        <row r="2372">
          <cell r="A2372">
            <v>106400486</v>
          </cell>
          <cell r="B2372" t="str">
            <v>G222244256</v>
          </cell>
          <cell r="C2372" t="str">
            <v>應日</v>
          </cell>
          <cell r="D2372" t="str">
            <v>徐加容</v>
          </cell>
          <cell r="E2372">
            <v>871216</v>
          </cell>
          <cell r="F2372" t="str">
            <v>女</v>
          </cell>
          <cell r="G2372" t="str">
            <v>一般生</v>
          </cell>
        </row>
        <row r="2373">
          <cell r="A2373">
            <v>106400487</v>
          </cell>
          <cell r="B2373" t="str">
            <v>K123003643</v>
          </cell>
          <cell r="C2373" t="str">
            <v>應日</v>
          </cell>
          <cell r="D2373" t="str">
            <v>吳源瀚</v>
          </cell>
          <cell r="E2373">
            <v>861213</v>
          </cell>
          <cell r="F2373" t="str">
            <v>男</v>
          </cell>
          <cell r="G2373" t="str">
            <v>一般生</v>
          </cell>
        </row>
        <row r="2374">
          <cell r="A2374">
            <v>106400489</v>
          </cell>
          <cell r="B2374" t="str">
            <v>N225287301</v>
          </cell>
          <cell r="C2374" t="str">
            <v>應日</v>
          </cell>
          <cell r="D2374" t="str">
            <v>梁羽伶</v>
          </cell>
          <cell r="E2374">
            <v>820614</v>
          </cell>
          <cell r="F2374" t="str">
            <v>女</v>
          </cell>
          <cell r="G2374" t="str">
            <v>一般生</v>
          </cell>
        </row>
        <row r="2375">
          <cell r="A2375">
            <v>106400490</v>
          </cell>
          <cell r="B2375" t="str">
            <v>K123063363</v>
          </cell>
          <cell r="C2375" t="str">
            <v>應日</v>
          </cell>
          <cell r="D2375" t="str">
            <v>饒舜善</v>
          </cell>
          <cell r="E2375">
            <v>880204</v>
          </cell>
          <cell r="F2375" t="str">
            <v>男</v>
          </cell>
          <cell r="G2375" t="str">
            <v>一般生</v>
          </cell>
        </row>
        <row r="2376">
          <cell r="A2376">
            <v>106400491</v>
          </cell>
          <cell r="B2376" t="str">
            <v>A128474867</v>
          </cell>
          <cell r="C2376" t="str">
            <v>應日</v>
          </cell>
          <cell r="D2376" t="str">
            <v>謝立暘</v>
          </cell>
          <cell r="E2376">
            <v>860912</v>
          </cell>
          <cell r="F2376" t="str">
            <v>男</v>
          </cell>
          <cell r="G2376" t="str">
            <v>一般生</v>
          </cell>
        </row>
        <row r="2377">
          <cell r="A2377">
            <v>106400493</v>
          </cell>
          <cell r="B2377" t="str">
            <v>K122841578</v>
          </cell>
          <cell r="C2377" t="str">
            <v>應日</v>
          </cell>
          <cell r="D2377" t="str">
            <v>鄭幃文</v>
          </cell>
          <cell r="E2377">
            <v>870610</v>
          </cell>
          <cell r="F2377" t="str">
            <v>男</v>
          </cell>
          <cell r="G2377" t="str">
            <v>一般生</v>
          </cell>
        </row>
        <row r="2378">
          <cell r="A2378">
            <v>106400494</v>
          </cell>
          <cell r="B2378" t="str">
            <v>K123120998</v>
          </cell>
          <cell r="C2378" t="str">
            <v>應日</v>
          </cell>
          <cell r="D2378" t="str">
            <v>劉平安</v>
          </cell>
          <cell r="E2378">
            <v>880628</v>
          </cell>
          <cell r="F2378" t="str">
            <v>男</v>
          </cell>
          <cell r="G2378" t="str">
            <v>一般生</v>
          </cell>
        </row>
        <row r="2379">
          <cell r="A2379">
            <v>106400495</v>
          </cell>
          <cell r="B2379" t="str">
            <v>K222580901</v>
          </cell>
          <cell r="C2379" t="str">
            <v>應日</v>
          </cell>
          <cell r="D2379" t="str">
            <v>陳怡安</v>
          </cell>
          <cell r="E2379">
            <v>880123</v>
          </cell>
          <cell r="F2379" t="str">
            <v>女</v>
          </cell>
          <cell r="G2379" t="str">
            <v>一般生</v>
          </cell>
        </row>
        <row r="2380">
          <cell r="A2380">
            <v>106400496</v>
          </cell>
          <cell r="B2380" t="str">
            <v>F130607951</v>
          </cell>
          <cell r="C2380" t="str">
            <v>應日</v>
          </cell>
          <cell r="D2380" t="str">
            <v>黃炳樺</v>
          </cell>
          <cell r="E2380">
            <v>870924</v>
          </cell>
          <cell r="F2380" t="str">
            <v>男</v>
          </cell>
          <cell r="G2380" t="str">
            <v>一般生</v>
          </cell>
        </row>
        <row r="2381">
          <cell r="A2381">
            <v>106400601</v>
          </cell>
          <cell r="B2381" t="str">
            <v>A229535272</v>
          </cell>
          <cell r="C2381" t="str">
            <v>幼保</v>
          </cell>
          <cell r="D2381" t="str">
            <v>鄭以潔</v>
          </cell>
          <cell r="E2381">
            <v>860814</v>
          </cell>
          <cell r="F2381" t="str">
            <v>女</v>
          </cell>
          <cell r="G2381" t="str">
            <v>一般生</v>
          </cell>
        </row>
        <row r="2382">
          <cell r="A2382">
            <v>106400602</v>
          </cell>
          <cell r="B2382" t="str">
            <v>K222970030</v>
          </cell>
          <cell r="C2382" t="str">
            <v>幼保</v>
          </cell>
          <cell r="D2382" t="str">
            <v>徐彥苓</v>
          </cell>
          <cell r="E2382">
            <v>880802</v>
          </cell>
          <cell r="F2382" t="str">
            <v>女</v>
          </cell>
          <cell r="G2382" t="str">
            <v>輕度身心障礙學生</v>
          </cell>
        </row>
        <row r="2383">
          <cell r="A2383">
            <v>106400603</v>
          </cell>
          <cell r="B2383" t="str">
            <v>H225043225</v>
          </cell>
          <cell r="C2383" t="str">
            <v>幼保</v>
          </cell>
          <cell r="D2383" t="str">
            <v>黃妏庭</v>
          </cell>
          <cell r="E2383">
            <v>880805</v>
          </cell>
          <cell r="F2383" t="str">
            <v>女</v>
          </cell>
          <cell r="G2383" t="str">
            <v>一般生</v>
          </cell>
        </row>
        <row r="2384">
          <cell r="A2384">
            <v>106400604</v>
          </cell>
          <cell r="B2384" t="str">
            <v>A226608796</v>
          </cell>
          <cell r="C2384" t="str">
            <v>幼保</v>
          </cell>
          <cell r="D2384" t="str">
            <v>張琇涵</v>
          </cell>
          <cell r="E2384">
            <v>871205</v>
          </cell>
          <cell r="F2384" t="str">
            <v>女</v>
          </cell>
          <cell r="G2384" t="str">
            <v>一般生</v>
          </cell>
        </row>
        <row r="2385">
          <cell r="A2385">
            <v>106400605</v>
          </cell>
          <cell r="B2385" t="str">
            <v>O200506450</v>
          </cell>
          <cell r="C2385" t="str">
            <v>幼保</v>
          </cell>
          <cell r="D2385" t="str">
            <v>林姿伶</v>
          </cell>
          <cell r="E2385">
            <v>871104</v>
          </cell>
          <cell r="F2385" t="str">
            <v>女</v>
          </cell>
          <cell r="G2385" t="str">
            <v>一般生</v>
          </cell>
        </row>
        <row r="2386">
          <cell r="A2386">
            <v>106400607</v>
          </cell>
          <cell r="B2386" t="str">
            <v>F229723473</v>
          </cell>
          <cell r="C2386" t="str">
            <v>幼保</v>
          </cell>
          <cell r="D2386" t="str">
            <v>吳姿穎</v>
          </cell>
          <cell r="E2386">
            <v>880331</v>
          </cell>
          <cell r="F2386" t="str">
            <v>女</v>
          </cell>
          <cell r="G2386" t="str">
            <v>一般生</v>
          </cell>
        </row>
        <row r="2387">
          <cell r="A2387">
            <v>106400608</v>
          </cell>
          <cell r="B2387" t="str">
            <v>F229897665</v>
          </cell>
          <cell r="C2387" t="str">
            <v>幼保</v>
          </cell>
          <cell r="D2387" t="str">
            <v>連婕雯</v>
          </cell>
          <cell r="E2387">
            <v>871115</v>
          </cell>
          <cell r="F2387" t="str">
            <v>女</v>
          </cell>
          <cell r="G2387" t="str">
            <v>一般生</v>
          </cell>
        </row>
        <row r="2388">
          <cell r="A2388">
            <v>106400609</v>
          </cell>
          <cell r="B2388" t="str">
            <v>J222905032</v>
          </cell>
          <cell r="C2388" t="str">
            <v>幼保</v>
          </cell>
          <cell r="D2388" t="str">
            <v>雷宇晴</v>
          </cell>
          <cell r="E2388">
            <v>880226</v>
          </cell>
          <cell r="F2388" t="str">
            <v>女</v>
          </cell>
          <cell r="G2388" t="str">
            <v>一般生</v>
          </cell>
        </row>
        <row r="2389">
          <cell r="A2389">
            <v>106400610</v>
          </cell>
          <cell r="B2389" t="str">
            <v>J222921563</v>
          </cell>
          <cell r="C2389" t="str">
            <v>幼保</v>
          </cell>
          <cell r="D2389" t="str">
            <v>彭雨萱</v>
          </cell>
          <cell r="E2389">
            <v>880622</v>
          </cell>
          <cell r="F2389" t="str">
            <v>女</v>
          </cell>
          <cell r="G2389" t="str">
            <v>一般生</v>
          </cell>
        </row>
        <row r="2390">
          <cell r="A2390">
            <v>106400611</v>
          </cell>
          <cell r="B2390" t="str">
            <v>J222861393</v>
          </cell>
          <cell r="C2390" t="str">
            <v>幼保</v>
          </cell>
          <cell r="D2390" t="str">
            <v>蘇韻雅</v>
          </cell>
          <cell r="E2390">
            <v>880827</v>
          </cell>
          <cell r="F2390" t="str">
            <v>女</v>
          </cell>
          <cell r="G2390" t="str">
            <v>一般生</v>
          </cell>
        </row>
        <row r="2391">
          <cell r="A2391">
            <v>106400612</v>
          </cell>
          <cell r="B2391" t="str">
            <v>F229654286</v>
          </cell>
          <cell r="C2391" t="str">
            <v>幼保</v>
          </cell>
          <cell r="D2391" t="str">
            <v>李湘茹</v>
          </cell>
          <cell r="E2391">
            <v>880804</v>
          </cell>
          <cell r="F2391" t="str">
            <v>女</v>
          </cell>
          <cell r="G2391" t="str">
            <v>原住民</v>
          </cell>
        </row>
        <row r="2392">
          <cell r="A2392">
            <v>106400613</v>
          </cell>
          <cell r="B2392" t="str">
            <v>F229973026</v>
          </cell>
          <cell r="C2392" t="str">
            <v>幼保</v>
          </cell>
          <cell r="D2392" t="str">
            <v>陳雅琪</v>
          </cell>
          <cell r="E2392">
            <v>880109</v>
          </cell>
          <cell r="F2392" t="str">
            <v>女</v>
          </cell>
          <cell r="G2392" t="str">
            <v>一般生</v>
          </cell>
        </row>
        <row r="2393">
          <cell r="A2393">
            <v>106400614</v>
          </cell>
          <cell r="B2393" t="str">
            <v>F230003179</v>
          </cell>
          <cell r="C2393" t="str">
            <v>幼保</v>
          </cell>
          <cell r="D2393" t="str">
            <v>游茹涵</v>
          </cell>
          <cell r="E2393">
            <v>871107</v>
          </cell>
          <cell r="F2393" t="str">
            <v>女</v>
          </cell>
          <cell r="G2393" t="str">
            <v>一般生</v>
          </cell>
        </row>
        <row r="2394">
          <cell r="A2394">
            <v>106400615</v>
          </cell>
          <cell r="B2394" t="str">
            <v>H225188667</v>
          </cell>
          <cell r="C2394" t="str">
            <v>幼保</v>
          </cell>
          <cell r="D2394" t="str">
            <v>李慧麟</v>
          </cell>
          <cell r="E2394">
            <v>871218</v>
          </cell>
          <cell r="F2394" t="str">
            <v>女</v>
          </cell>
          <cell r="G2394" t="str">
            <v>一般生</v>
          </cell>
        </row>
        <row r="2395">
          <cell r="A2395">
            <v>106400616</v>
          </cell>
          <cell r="B2395" t="str">
            <v>H225077347</v>
          </cell>
          <cell r="C2395" t="str">
            <v>幼保</v>
          </cell>
          <cell r="D2395" t="str">
            <v>張芷瑄</v>
          </cell>
          <cell r="E2395">
            <v>861106</v>
          </cell>
          <cell r="F2395" t="str">
            <v>女</v>
          </cell>
          <cell r="G2395" t="str">
            <v>一般生</v>
          </cell>
        </row>
        <row r="2396">
          <cell r="A2396">
            <v>106400618</v>
          </cell>
          <cell r="B2396" t="str">
            <v>A226910022</v>
          </cell>
          <cell r="C2396" t="str">
            <v>幼保</v>
          </cell>
          <cell r="D2396" t="str">
            <v>陳代鈴</v>
          </cell>
          <cell r="E2396">
            <v>880127</v>
          </cell>
          <cell r="F2396" t="str">
            <v>女</v>
          </cell>
          <cell r="G2396" t="str">
            <v>一般生</v>
          </cell>
        </row>
        <row r="2397">
          <cell r="A2397">
            <v>106400619</v>
          </cell>
          <cell r="B2397" t="str">
            <v>F230099504</v>
          </cell>
          <cell r="C2397" t="str">
            <v>幼保</v>
          </cell>
          <cell r="D2397" t="str">
            <v>李依純</v>
          </cell>
          <cell r="E2397">
            <v>880719</v>
          </cell>
          <cell r="F2397" t="str">
            <v>女</v>
          </cell>
          <cell r="G2397" t="str">
            <v>一般生</v>
          </cell>
        </row>
        <row r="2398">
          <cell r="A2398">
            <v>106400620</v>
          </cell>
          <cell r="B2398" t="str">
            <v>A227496629</v>
          </cell>
          <cell r="C2398" t="str">
            <v>幼保</v>
          </cell>
          <cell r="D2398" t="str">
            <v>李姿璇</v>
          </cell>
          <cell r="E2398">
            <v>880720</v>
          </cell>
          <cell r="F2398" t="str">
            <v>女</v>
          </cell>
          <cell r="G2398" t="str">
            <v>一般生</v>
          </cell>
        </row>
        <row r="2399">
          <cell r="A2399">
            <v>106400621</v>
          </cell>
          <cell r="B2399" t="str">
            <v>A230328461</v>
          </cell>
          <cell r="C2399" t="str">
            <v>幼保</v>
          </cell>
          <cell r="D2399" t="str">
            <v>楊景雯</v>
          </cell>
          <cell r="E2399">
            <v>880403</v>
          </cell>
          <cell r="F2399" t="str">
            <v>女</v>
          </cell>
          <cell r="G2399" t="str">
            <v>一般生</v>
          </cell>
        </row>
        <row r="2400">
          <cell r="A2400">
            <v>106400622</v>
          </cell>
          <cell r="B2400" t="str">
            <v>CB20029157</v>
          </cell>
          <cell r="C2400" t="str">
            <v>幼保</v>
          </cell>
          <cell r="D2400" t="str">
            <v>劉瑩</v>
          </cell>
          <cell r="E2400">
            <v>880807</v>
          </cell>
          <cell r="F2400" t="str">
            <v>女</v>
          </cell>
          <cell r="G2400" t="str">
            <v>外籍生</v>
          </cell>
        </row>
        <row r="2401">
          <cell r="A2401">
            <v>106400623</v>
          </cell>
          <cell r="B2401" t="str">
            <v>F224113351</v>
          </cell>
          <cell r="C2401" t="str">
            <v>幼保</v>
          </cell>
          <cell r="D2401" t="str">
            <v>林佩萱</v>
          </cell>
          <cell r="E2401">
            <v>871202</v>
          </cell>
          <cell r="F2401" t="str">
            <v>女</v>
          </cell>
          <cell r="G2401" t="str">
            <v>一般生</v>
          </cell>
        </row>
        <row r="2402">
          <cell r="A2402">
            <v>106400624</v>
          </cell>
          <cell r="B2402" t="str">
            <v>F230080989</v>
          </cell>
          <cell r="C2402" t="str">
            <v>幼保</v>
          </cell>
          <cell r="D2402" t="str">
            <v>彭思穎</v>
          </cell>
          <cell r="E2402">
            <v>880114</v>
          </cell>
          <cell r="F2402" t="str">
            <v>女</v>
          </cell>
          <cell r="G2402" t="str">
            <v>一般生</v>
          </cell>
        </row>
        <row r="2403">
          <cell r="A2403">
            <v>106400625</v>
          </cell>
          <cell r="B2403" t="str">
            <v>A230354943</v>
          </cell>
          <cell r="C2403" t="str">
            <v>幼保</v>
          </cell>
          <cell r="D2403" t="str">
            <v>鍾尚恩</v>
          </cell>
          <cell r="E2403">
            <v>880705</v>
          </cell>
          <cell r="F2403" t="str">
            <v>女</v>
          </cell>
          <cell r="G2403" t="str">
            <v>一般生</v>
          </cell>
        </row>
        <row r="2404">
          <cell r="A2404">
            <v>106400626</v>
          </cell>
          <cell r="B2404" t="str">
            <v>A228699937</v>
          </cell>
          <cell r="C2404" t="str">
            <v>幼保</v>
          </cell>
          <cell r="D2404" t="str">
            <v>蘇靖婷</v>
          </cell>
          <cell r="E2404">
            <v>880106</v>
          </cell>
          <cell r="F2404" t="str">
            <v>女</v>
          </cell>
          <cell r="G2404" t="str">
            <v>一般生</v>
          </cell>
        </row>
        <row r="2405">
          <cell r="A2405">
            <v>106400627</v>
          </cell>
          <cell r="B2405" t="str">
            <v>A227493217</v>
          </cell>
          <cell r="C2405" t="str">
            <v>幼保</v>
          </cell>
          <cell r="D2405" t="str">
            <v>張菱彩</v>
          </cell>
          <cell r="E2405">
            <v>880216</v>
          </cell>
          <cell r="F2405" t="str">
            <v>女</v>
          </cell>
          <cell r="G2405" t="str">
            <v>一般生</v>
          </cell>
        </row>
        <row r="2406">
          <cell r="A2406">
            <v>106400629</v>
          </cell>
          <cell r="B2406" t="str">
            <v>J222806758</v>
          </cell>
          <cell r="C2406" t="str">
            <v>幼保</v>
          </cell>
          <cell r="D2406" t="str">
            <v>梁雅晴</v>
          </cell>
          <cell r="E2406">
            <v>860911</v>
          </cell>
          <cell r="F2406" t="str">
            <v>女</v>
          </cell>
          <cell r="G2406" t="str">
            <v>一般生</v>
          </cell>
        </row>
        <row r="2407">
          <cell r="A2407">
            <v>106400631</v>
          </cell>
          <cell r="B2407" t="str">
            <v>O200422011</v>
          </cell>
          <cell r="C2407" t="str">
            <v>幼保</v>
          </cell>
          <cell r="D2407" t="str">
            <v>陳明靖</v>
          </cell>
          <cell r="E2407">
            <v>880216</v>
          </cell>
          <cell r="F2407" t="str">
            <v>女</v>
          </cell>
          <cell r="G2407" t="str">
            <v>一般生</v>
          </cell>
        </row>
        <row r="2408">
          <cell r="A2408">
            <v>106400633</v>
          </cell>
          <cell r="B2408" t="str">
            <v>F230008530</v>
          </cell>
          <cell r="C2408" t="str">
            <v>幼保</v>
          </cell>
          <cell r="D2408" t="str">
            <v>黃筱珺</v>
          </cell>
          <cell r="E2408">
            <v>880531</v>
          </cell>
          <cell r="F2408" t="str">
            <v>女</v>
          </cell>
          <cell r="G2408" t="str">
            <v>一般生</v>
          </cell>
        </row>
        <row r="2409">
          <cell r="A2409">
            <v>106400635</v>
          </cell>
          <cell r="B2409" t="str">
            <v>U221910501</v>
          </cell>
          <cell r="C2409" t="str">
            <v>幼保</v>
          </cell>
          <cell r="D2409" t="str">
            <v>林如萍</v>
          </cell>
          <cell r="E2409">
            <v>880109</v>
          </cell>
          <cell r="F2409" t="str">
            <v>女</v>
          </cell>
          <cell r="G2409" t="str">
            <v>一般生</v>
          </cell>
        </row>
        <row r="2410">
          <cell r="A2410">
            <v>106400638</v>
          </cell>
          <cell r="B2410" t="str">
            <v>F230099844</v>
          </cell>
          <cell r="C2410" t="str">
            <v>幼保</v>
          </cell>
          <cell r="D2410" t="str">
            <v>李品羚</v>
          </cell>
          <cell r="E2410">
            <v>880811</v>
          </cell>
          <cell r="F2410" t="str">
            <v>女</v>
          </cell>
          <cell r="G2410" t="str">
            <v>一般生</v>
          </cell>
        </row>
        <row r="2411">
          <cell r="A2411">
            <v>106400639</v>
          </cell>
          <cell r="B2411" t="str">
            <v>J222831126</v>
          </cell>
          <cell r="C2411" t="str">
            <v>幼保</v>
          </cell>
          <cell r="D2411" t="str">
            <v>黃琇湖</v>
          </cell>
          <cell r="E2411">
            <v>860513</v>
          </cell>
          <cell r="F2411" t="str">
            <v>女</v>
          </cell>
          <cell r="G2411" t="str">
            <v>一般生</v>
          </cell>
        </row>
        <row r="2412">
          <cell r="A2412">
            <v>106400640</v>
          </cell>
          <cell r="B2412" t="str">
            <v>K222964498</v>
          </cell>
          <cell r="C2412" t="str">
            <v>幼保</v>
          </cell>
          <cell r="D2412" t="str">
            <v>施沂均</v>
          </cell>
          <cell r="E2412">
            <v>871026</v>
          </cell>
          <cell r="F2412" t="str">
            <v>女</v>
          </cell>
          <cell r="G2412" t="str">
            <v>一般生</v>
          </cell>
        </row>
        <row r="2413">
          <cell r="A2413">
            <v>106400641</v>
          </cell>
          <cell r="B2413" t="str">
            <v>H225239276</v>
          </cell>
          <cell r="C2413" t="str">
            <v>幼保</v>
          </cell>
          <cell r="D2413" t="str">
            <v>藍詩婷</v>
          </cell>
          <cell r="E2413">
            <v>880827</v>
          </cell>
          <cell r="F2413" t="str">
            <v>女</v>
          </cell>
          <cell r="G2413" t="str">
            <v>一般生</v>
          </cell>
        </row>
        <row r="2414">
          <cell r="A2414">
            <v>106400642</v>
          </cell>
          <cell r="B2414" t="str">
            <v>K222961559</v>
          </cell>
          <cell r="C2414" t="str">
            <v>幼保</v>
          </cell>
          <cell r="D2414" t="str">
            <v>韓意容</v>
          </cell>
          <cell r="E2414">
            <v>861218</v>
          </cell>
          <cell r="F2414" t="str">
            <v>女</v>
          </cell>
          <cell r="G2414" t="str">
            <v>一般生</v>
          </cell>
        </row>
        <row r="2415">
          <cell r="A2415">
            <v>106400643</v>
          </cell>
          <cell r="B2415" t="str">
            <v>F229587146</v>
          </cell>
          <cell r="C2415" t="str">
            <v>幼保</v>
          </cell>
          <cell r="D2415" t="str">
            <v>陳雅惠</v>
          </cell>
          <cell r="E2415">
            <v>861007</v>
          </cell>
          <cell r="F2415" t="str">
            <v>女</v>
          </cell>
          <cell r="G2415" t="str">
            <v>一般生</v>
          </cell>
        </row>
        <row r="2416">
          <cell r="A2416">
            <v>106400751</v>
          </cell>
          <cell r="B2416" t="str">
            <v>F229492526</v>
          </cell>
          <cell r="C2416" t="str">
            <v>社工</v>
          </cell>
          <cell r="D2416" t="str">
            <v>陳懷馨</v>
          </cell>
          <cell r="E2416">
            <v>880428</v>
          </cell>
          <cell r="F2416" t="str">
            <v>女</v>
          </cell>
          <cell r="G2416" t="str">
            <v>原住民</v>
          </cell>
        </row>
        <row r="2417">
          <cell r="A2417">
            <v>106400752</v>
          </cell>
          <cell r="B2417" t="str">
            <v>H225186083</v>
          </cell>
          <cell r="C2417" t="str">
            <v>社工</v>
          </cell>
          <cell r="D2417" t="str">
            <v>吳芷華</v>
          </cell>
          <cell r="E2417">
            <v>871008</v>
          </cell>
          <cell r="F2417" t="str">
            <v>女</v>
          </cell>
          <cell r="G2417" t="str">
            <v>一般生</v>
          </cell>
        </row>
        <row r="2418">
          <cell r="A2418">
            <v>106400753</v>
          </cell>
          <cell r="B2418" t="str">
            <v>L125481449</v>
          </cell>
          <cell r="C2418" t="str">
            <v>社工</v>
          </cell>
          <cell r="D2418" t="str">
            <v>賴文傑</v>
          </cell>
          <cell r="E2418">
            <v>871206</v>
          </cell>
          <cell r="F2418" t="str">
            <v>男</v>
          </cell>
          <cell r="G2418" t="str">
            <v>一般生</v>
          </cell>
        </row>
        <row r="2419">
          <cell r="A2419">
            <v>106400756</v>
          </cell>
          <cell r="B2419" t="str">
            <v>M222945172</v>
          </cell>
          <cell r="C2419" t="str">
            <v>社工</v>
          </cell>
          <cell r="D2419" t="str">
            <v>陳姞芹</v>
          </cell>
          <cell r="E2419">
            <v>880719</v>
          </cell>
          <cell r="F2419" t="str">
            <v>女</v>
          </cell>
          <cell r="G2419" t="str">
            <v>一般生</v>
          </cell>
        </row>
        <row r="2420">
          <cell r="A2420">
            <v>106400757</v>
          </cell>
          <cell r="B2420" t="str">
            <v>O200507019</v>
          </cell>
          <cell r="C2420" t="str">
            <v>社工</v>
          </cell>
          <cell r="D2420" t="str">
            <v>楊念庭</v>
          </cell>
          <cell r="E2420">
            <v>871117</v>
          </cell>
          <cell r="F2420" t="str">
            <v>女</v>
          </cell>
          <cell r="G2420" t="str">
            <v>一般生</v>
          </cell>
        </row>
        <row r="2421">
          <cell r="A2421">
            <v>106400758</v>
          </cell>
          <cell r="B2421" t="str">
            <v>K122938487</v>
          </cell>
          <cell r="C2421" t="str">
            <v>社工</v>
          </cell>
          <cell r="D2421" t="str">
            <v>呂孟書</v>
          </cell>
          <cell r="E2421">
            <v>880817</v>
          </cell>
          <cell r="F2421" t="str">
            <v>男</v>
          </cell>
          <cell r="G2421" t="str">
            <v>一般生</v>
          </cell>
        </row>
        <row r="2422">
          <cell r="A2422">
            <v>106400759</v>
          </cell>
          <cell r="B2422" t="str">
            <v>K222990550</v>
          </cell>
          <cell r="C2422" t="str">
            <v>社工</v>
          </cell>
          <cell r="D2422" t="str">
            <v>鄭育慈</v>
          </cell>
          <cell r="E2422">
            <v>880418</v>
          </cell>
          <cell r="F2422" t="str">
            <v>女</v>
          </cell>
          <cell r="G2422" t="str">
            <v>中度身心障礙學生</v>
          </cell>
        </row>
        <row r="2423">
          <cell r="A2423">
            <v>106400760</v>
          </cell>
          <cell r="B2423" t="str">
            <v>H225197255</v>
          </cell>
          <cell r="C2423" t="str">
            <v>社工</v>
          </cell>
          <cell r="D2423" t="str">
            <v>蘇彧萱</v>
          </cell>
          <cell r="E2423">
            <v>871101</v>
          </cell>
          <cell r="F2423" t="str">
            <v>女</v>
          </cell>
          <cell r="G2423" t="str">
            <v>一般生</v>
          </cell>
        </row>
        <row r="2424">
          <cell r="A2424">
            <v>106400761</v>
          </cell>
          <cell r="B2424" t="str">
            <v>A227493137</v>
          </cell>
          <cell r="C2424" t="str">
            <v>社工</v>
          </cell>
          <cell r="D2424" t="str">
            <v>闕令雅</v>
          </cell>
          <cell r="E2424">
            <v>880302</v>
          </cell>
          <cell r="F2424" t="str">
            <v>女</v>
          </cell>
          <cell r="G2424" t="str">
            <v>一般生</v>
          </cell>
        </row>
        <row r="2425">
          <cell r="A2425">
            <v>106400763</v>
          </cell>
          <cell r="B2425" t="str">
            <v>J222882589</v>
          </cell>
          <cell r="C2425" t="str">
            <v>社工</v>
          </cell>
          <cell r="D2425" t="str">
            <v>羅文欣</v>
          </cell>
          <cell r="E2425">
            <v>880225</v>
          </cell>
          <cell r="F2425" t="str">
            <v>女</v>
          </cell>
          <cell r="G2425" t="str">
            <v>原住民</v>
          </cell>
        </row>
        <row r="2426">
          <cell r="A2426">
            <v>106400764</v>
          </cell>
          <cell r="B2426" t="str">
            <v>P224348048</v>
          </cell>
          <cell r="C2426" t="str">
            <v>社工</v>
          </cell>
          <cell r="D2426" t="str">
            <v>湯雅筑</v>
          </cell>
          <cell r="E2426">
            <v>880315</v>
          </cell>
          <cell r="F2426" t="str">
            <v>女</v>
          </cell>
          <cell r="G2426" t="str">
            <v>一般生</v>
          </cell>
        </row>
        <row r="2427">
          <cell r="A2427">
            <v>106400765</v>
          </cell>
          <cell r="B2427" t="str">
            <v>F230084861</v>
          </cell>
          <cell r="C2427" t="str">
            <v>社工</v>
          </cell>
          <cell r="D2427" t="str">
            <v>楊惠淇</v>
          </cell>
          <cell r="E2427">
            <v>880409</v>
          </cell>
          <cell r="F2427" t="str">
            <v>女</v>
          </cell>
          <cell r="G2427" t="str">
            <v>一般生</v>
          </cell>
        </row>
        <row r="2428">
          <cell r="A2428">
            <v>106400766</v>
          </cell>
          <cell r="B2428" t="str">
            <v>F230115807</v>
          </cell>
          <cell r="C2428" t="str">
            <v>社工</v>
          </cell>
          <cell r="D2428" t="str">
            <v>沈佳蓉</v>
          </cell>
          <cell r="E2428">
            <v>871009</v>
          </cell>
          <cell r="F2428" t="str">
            <v>女</v>
          </cell>
          <cell r="G2428" t="str">
            <v>一般生</v>
          </cell>
        </row>
        <row r="2429">
          <cell r="A2429">
            <v>106400767</v>
          </cell>
          <cell r="B2429" t="str">
            <v>F229265449</v>
          </cell>
          <cell r="C2429" t="str">
            <v>社工</v>
          </cell>
          <cell r="D2429" t="str">
            <v>王芷吟</v>
          </cell>
          <cell r="E2429">
            <v>871227</v>
          </cell>
          <cell r="F2429" t="str">
            <v>女</v>
          </cell>
          <cell r="G2429" t="str">
            <v>一般生</v>
          </cell>
        </row>
        <row r="2430">
          <cell r="A2430">
            <v>106400768</v>
          </cell>
          <cell r="B2430" t="str">
            <v>R224538231</v>
          </cell>
          <cell r="C2430" t="str">
            <v>社工</v>
          </cell>
          <cell r="D2430" t="str">
            <v>魏淨</v>
          </cell>
          <cell r="E2430">
            <v>880517</v>
          </cell>
          <cell r="F2430" t="str">
            <v>女</v>
          </cell>
          <cell r="G2430" t="str">
            <v>一般生</v>
          </cell>
        </row>
        <row r="2431">
          <cell r="A2431">
            <v>106400769</v>
          </cell>
          <cell r="B2431" t="str">
            <v>F229489896</v>
          </cell>
          <cell r="C2431" t="str">
            <v>社工</v>
          </cell>
          <cell r="D2431" t="str">
            <v>林怡華</v>
          </cell>
          <cell r="E2431">
            <v>880113</v>
          </cell>
          <cell r="F2431" t="str">
            <v>女</v>
          </cell>
          <cell r="G2431" t="str">
            <v>一般生</v>
          </cell>
        </row>
        <row r="2432">
          <cell r="A2432">
            <v>106400770</v>
          </cell>
          <cell r="B2432" t="str">
            <v>F230099595</v>
          </cell>
          <cell r="C2432" t="str">
            <v>社工</v>
          </cell>
          <cell r="D2432" t="str">
            <v>吳貞儀</v>
          </cell>
          <cell r="E2432">
            <v>880721</v>
          </cell>
          <cell r="F2432" t="str">
            <v>女</v>
          </cell>
          <cell r="G2432" t="str">
            <v>一般生</v>
          </cell>
        </row>
        <row r="2433">
          <cell r="A2433">
            <v>106400772</v>
          </cell>
          <cell r="B2433" t="str">
            <v>K123092784</v>
          </cell>
          <cell r="C2433" t="str">
            <v>社工</v>
          </cell>
          <cell r="D2433" t="str">
            <v>吳竑陞</v>
          </cell>
          <cell r="E2433">
            <v>880527</v>
          </cell>
          <cell r="F2433" t="str">
            <v>男</v>
          </cell>
          <cell r="G2433" t="str">
            <v>一般生</v>
          </cell>
        </row>
        <row r="2434">
          <cell r="A2434">
            <v>106400777</v>
          </cell>
          <cell r="B2434" t="str">
            <v>L125536225</v>
          </cell>
          <cell r="C2434" t="str">
            <v>社工</v>
          </cell>
          <cell r="D2434" t="str">
            <v>劉祖杰</v>
          </cell>
          <cell r="E2434">
            <v>871117</v>
          </cell>
          <cell r="F2434" t="str">
            <v>男</v>
          </cell>
          <cell r="G2434" t="str">
            <v>一般生</v>
          </cell>
        </row>
        <row r="2435">
          <cell r="A2435">
            <v>106400778</v>
          </cell>
          <cell r="B2435" t="str">
            <v>H125165546</v>
          </cell>
          <cell r="C2435" t="str">
            <v>社工</v>
          </cell>
          <cell r="D2435" t="str">
            <v>詹丞葦</v>
          </cell>
          <cell r="E2435">
            <v>880314</v>
          </cell>
          <cell r="F2435" t="str">
            <v>男</v>
          </cell>
          <cell r="G2435" t="str">
            <v>一般生</v>
          </cell>
        </row>
        <row r="2436">
          <cell r="A2436">
            <v>106400779</v>
          </cell>
          <cell r="B2436" t="str">
            <v>K221782705</v>
          </cell>
          <cell r="C2436" t="str">
            <v>社工</v>
          </cell>
          <cell r="D2436" t="str">
            <v>黃雅琪</v>
          </cell>
          <cell r="E2436">
            <v>721229</v>
          </cell>
          <cell r="F2436" t="str">
            <v>女</v>
          </cell>
          <cell r="G2436" t="str">
            <v>一般生</v>
          </cell>
        </row>
        <row r="2437">
          <cell r="A2437">
            <v>106400780</v>
          </cell>
          <cell r="B2437" t="str">
            <v>K123062017</v>
          </cell>
          <cell r="C2437" t="str">
            <v>社工</v>
          </cell>
          <cell r="D2437" t="str">
            <v>黃銓</v>
          </cell>
          <cell r="E2437">
            <v>871025</v>
          </cell>
          <cell r="F2437" t="str">
            <v>男</v>
          </cell>
          <cell r="G2437" t="str">
            <v>一般生</v>
          </cell>
        </row>
        <row r="2438">
          <cell r="A2438">
            <v>106400781</v>
          </cell>
          <cell r="B2438" t="str">
            <v>L225358778</v>
          </cell>
          <cell r="C2438" t="str">
            <v>社工</v>
          </cell>
          <cell r="D2438" t="str">
            <v>林怡嘉</v>
          </cell>
          <cell r="E2438">
            <v>880526</v>
          </cell>
          <cell r="F2438" t="str">
            <v>女</v>
          </cell>
          <cell r="G2438" t="str">
            <v>一般生</v>
          </cell>
        </row>
        <row r="2439">
          <cell r="A2439">
            <v>106400782</v>
          </cell>
          <cell r="B2439" t="str">
            <v>L224746229</v>
          </cell>
          <cell r="C2439" t="str">
            <v>社工</v>
          </cell>
          <cell r="D2439" t="str">
            <v>王沛榕</v>
          </cell>
          <cell r="E2439">
            <v>880727</v>
          </cell>
          <cell r="F2439" t="str">
            <v>女</v>
          </cell>
          <cell r="G2439" t="str">
            <v>一般生</v>
          </cell>
        </row>
        <row r="2440">
          <cell r="A2440">
            <v>106400783</v>
          </cell>
          <cell r="B2440" t="str">
            <v>K122668784</v>
          </cell>
          <cell r="C2440" t="str">
            <v>社工</v>
          </cell>
          <cell r="D2440" t="str">
            <v>溫竑順</v>
          </cell>
          <cell r="E2440">
            <v>820121</v>
          </cell>
          <cell r="F2440" t="str">
            <v>男</v>
          </cell>
          <cell r="G2440" t="str">
            <v>一般生</v>
          </cell>
        </row>
        <row r="2441">
          <cell r="A2441">
            <v>106400784</v>
          </cell>
          <cell r="B2441" t="str">
            <v>I100455740</v>
          </cell>
          <cell r="C2441" t="str">
            <v>社工</v>
          </cell>
          <cell r="D2441" t="str">
            <v>李淨風</v>
          </cell>
          <cell r="E2441">
            <v>871026</v>
          </cell>
          <cell r="F2441" t="str">
            <v>男</v>
          </cell>
          <cell r="G2441" t="str">
            <v>一般生</v>
          </cell>
        </row>
        <row r="2442">
          <cell r="A2442">
            <v>106400787</v>
          </cell>
          <cell r="B2442" t="str">
            <v>K222967837</v>
          </cell>
          <cell r="C2442" t="str">
            <v>社工</v>
          </cell>
          <cell r="D2442" t="str">
            <v>林姿靜</v>
          </cell>
          <cell r="E2442">
            <v>880411</v>
          </cell>
          <cell r="F2442" t="str">
            <v>女</v>
          </cell>
          <cell r="G2442" t="str">
            <v>一般生</v>
          </cell>
        </row>
        <row r="2443">
          <cell r="A2443">
            <v>106400788</v>
          </cell>
          <cell r="B2443" t="str">
            <v>K222966205</v>
          </cell>
          <cell r="C2443" t="str">
            <v>社工</v>
          </cell>
          <cell r="D2443" t="str">
            <v>羅方岑</v>
          </cell>
          <cell r="E2443">
            <v>880101</v>
          </cell>
          <cell r="F2443" t="str">
            <v>女</v>
          </cell>
          <cell r="G2443" t="str">
            <v>一般生</v>
          </cell>
        </row>
        <row r="2444">
          <cell r="A2444">
            <v>106400901</v>
          </cell>
          <cell r="B2444" t="str">
            <v>L125207265</v>
          </cell>
          <cell r="C2444" t="str">
            <v>休管</v>
          </cell>
          <cell r="D2444" t="str">
            <v>王致凱</v>
          </cell>
          <cell r="E2444">
            <v>880709</v>
          </cell>
          <cell r="F2444" t="str">
            <v>男</v>
          </cell>
          <cell r="G2444" t="str">
            <v>一般生</v>
          </cell>
        </row>
        <row r="2445">
          <cell r="A2445">
            <v>106400904</v>
          </cell>
          <cell r="B2445" t="str">
            <v>F130669077</v>
          </cell>
          <cell r="C2445" t="str">
            <v>休管</v>
          </cell>
          <cell r="D2445" t="str">
            <v>鄭煜峰</v>
          </cell>
          <cell r="E2445">
            <v>871208</v>
          </cell>
          <cell r="F2445" t="str">
            <v>男</v>
          </cell>
          <cell r="G2445" t="str">
            <v>一般生</v>
          </cell>
        </row>
        <row r="2446">
          <cell r="A2446">
            <v>106400905</v>
          </cell>
          <cell r="B2446" t="str">
            <v>H225188345</v>
          </cell>
          <cell r="C2446" t="str">
            <v>休管</v>
          </cell>
          <cell r="D2446" t="str">
            <v>莊紫彤</v>
          </cell>
          <cell r="E2446">
            <v>871205</v>
          </cell>
          <cell r="F2446" t="str">
            <v>女</v>
          </cell>
          <cell r="G2446" t="str">
            <v>一般生</v>
          </cell>
        </row>
        <row r="2447">
          <cell r="A2447">
            <v>106400906</v>
          </cell>
          <cell r="B2447" t="str">
            <v>T124552928</v>
          </cell>
          <cell r="C2447" t="str">
            <v>休管</v>
          </cell>
          <cell r="D2447" t="str">
            <v>陳冠成</v>
          </cell>
          <cell r="E2447">
            <v>880130</v>
          </cell>
          <cell r="F2447" t="str">
            <v>男</v>
          </cell>
          <cell r="G2447" t="str">
            <v>一般生</v>
          </cell>
        </row>
        <row r="2448">
          <cell r="A2448">
            <v>106400908</v>
          </cell>
          <cell r="B2448" t="str">
            <v>G222150651</v>
          </cell>
          <cell r="C2448" t="str">
            <v>休管</v>
          </cell>
          <cell r="D2448" t="str">
            <v>李品霏</v>
          </cell>
          <cell r="E2448">
            <v>880414</v>
          </cell>
          <cell r="F2448" t="str">
            <v>女</v>
          </cell>
          <cell r="G2448" t="str">
            <v>中度身心障礙學生</v>
          </cell>
        </row>
        <row r="2449">
          <cell r="A2449">
            <v>106400909</v>
          </cell>
          <cell r="B2449" t="str">
            <v>K123105802</v>
          </cell>
          <cell r="C2449" t="str">
            <v>休管</v>
          </cell>
          <cell r="D2449" t="str">
            <v>彭柏鈞</v>
          </cell>
          <cell r="E2449">
            <v>880602</v>
          </cell>
          <cell r="F2449" t="str">
            <v>男</v>
          </cell>
          <cell r="G2449" t="str">
            <v>輕度身心障礙學生</v>
          </cell>
        </row>
        <row r="2450">
          <cell r="A2450">
            <v>106400910</v>
          </cell>
          <cell r="B2450" t="str">
            <v>K122843698</v>
          </cell>
          <cell r="C2450" t="str">
            <v>休管</v>
          </cell>
          <cell r="D2450" t="str">
            <v>徐宏瑋</v>
          </cell>
          <cell r="E2450">
            <v>880114</v>
          </cell>
          <cell r="F2450" t="str">
            <v>男</v>
          </cell>
          <cell r="G2450" t="str">
            <v>輕度身心障礙學生</v>
          </cell>
        </row>
        <row r="2451">
          <cell r="A2451">
            <v>106400913</v>
          </cell>
          <cell r="B2451" t="str">
            <v>H225125660</v>
          </cell>
          <cell r="C2451" t="str">
            <v>休管</v>
          </cell>
          <cell r="D2451" t="str">
            <v>饒姵婷</v>
          </cell>
          <cell r="E2451">
            <v>871111</v>
          </cell>
          <cell r="F2451" t="str">
            <v>女</v>
          </cell>
          <cell r="G2451" t="str">
            <v>一般生</v>
          </cell>
        </row>
        <row r="2452">
          <cell r="A2452">
            <v>106400914</v>
          </cell>
          <cell r="B2452" t="str">
            <v>F230147452</v>
          </cell>
          <cell r="C2452" t="str">
            <v>休管</v>
          </cell>
          <cell r="D2452" t="str">
            <v>林韋汝</v>
          </cell>
          <cell r="E2452">
            <v>871219</v>
          </cell>
          <cell r="F2452" t="str">
            <v>女</v>
          </cell>
          <cell r="G2452" t="str">
            <v>一般生</v>
          </cell>
        </row>
        <row r="2453">
          <cell r="A2453">
            <v>106400915</v>
          </cell>
          <cell r="B2453" t="str">
            <v>L125185577</v>
          </cell>
          <cell r="C2453" t="str">
            <v>休管</v>
          </cell>
          <cell r="D2453" t="str">
            <v>蔡汶佑</v>
          </cell>
          <cell r="E2453">
            <v>880426</v>
          </cell>
          <cell r="F2453" t="str">
            <v>男</v>
          </cell>
          <cell r="G2453" t="str">
            <v>一般生</v>
          </cell>
        </row>
        <row r="2454">
          <cell r="A2454">
            <v>106400917</v>
          </cell>
          <cell r="B2454" t="str">
            <v>L125183171</v>
          </cell>
          <cell r="C2454" t="str">
            <v>休管</v>
          </cell>
          <cell r="D2454" t="str">
            <v>李俊緯</v>
          </cell>
          <cell r="E2454">
            <v>880331</v>
          </cell>
          <cell r="F2454" t="str">
            <v>男</v>
          </cell>
          <cell r="G2454" t="str">
            <v>一般生</v>
          </cell>
        </row>
        <row r="2455">
          <cell r="A2455">
            <v>106400918</v>
          </cell>
          <cell r="B2455" t="str">
            <v>O200511522</v>
          </cell>
          <cell r="C2455" t="str">
            <v>休管</v>
          </cell>
          <cell r="D2455" t="str">
            <v>林思妤</v>
          </cell>
          <cell r="E2455">
            <v>880512</v>
          </cell>
          <cell r="F2455" t="str">
            <v>女</v>
          </cell>
          <cell r="G2455" t="str">
            <v>一般生</v>
          </cell>
        </row>
        <row r="2456">
          <cell r="A2456">
            <v>106400919</v>
          </cell>
          <cell r="B2456" t="str">
            <v>H225220642</v>
          </cell>
          <cell r="C2456" t="str">
            <v>休管</v>
          </cell>
          <cell r="D2456" t="str">
            <v>曾佳容</v>
          </cell>
          <cell r="E2456">
            <v>880626</v>
          </cell>
          <cell r="F2456" t="str">
            <v>女</v>
          </cell>
          <cell r="G2456" t="str">
            <v>一般生</v>
          </cell>
        </row>
        <row r="2457">
          <cell r="A2457">
            <v>106400920</v>
          </cell>
          <cell r="B2457" t="str">
            <v>M222953049</v>
          </cell>
          <cell r="C2457" t="str">
            <v>休管</v>
          </cell>
          <cell r="D2457" t="str">
            <v>孫羽萱</v>
          </cell>
          <cell r="E2457">
            <v>880125</v>
          </cell>
          <cell r="F2457" t="str">
            <v>女</v>
          </cell>
          <cell r="G2457" t="str">
            <v>一般生</v>
          </cell>
        </row>
        <row r="2458">
          <cell r="A2458">
            <v>106400921</v>
          </cell>
          <cell r="B2458" t="str">
            <v>F230042265</v>
          </cell>
          <cell r="C2458" t="str">
            <v>休管</v>
          </cell>
          <cell r="D2458" t="str">
            <v>許榕景</v>
          </cell>
          <cell r="E2458">
            <v>871221</v>
          </cell>
          <cell r="F2458" t="str">
            <v>女</v>
          </cell>
          <cell r="G2458" t="str">
            <v>一般生</v>
          </cell>
        </row>
        <row r="2459">
          <cell r="A2459">
            <v>106400922</v>
          </cell>
          <cell r="B2459" t="str">
            <v>E225082309</v>
          </cell>
          <cell r="C2459" t="str">
            <v>休管</v>
          </cell>
          <cell r="D2459" t="str">
            <v>鄧涵</v>
          </cell>
          <cell r="E2459">
            <v>880812</v>
          </cell>
          <cell r="F2459" t="str">
            <v>女</v>
          </cell>
          <cell r="G2459" t="str">
            <v>一般生</v>
          </cell>
        </row>
        <row r="2460">
          <cell r="A2460">
            <v>106400923</v>
          </cell>
          <cell r="B2460" t="str">
            <v>L125123933</v>
          </cell>
          <cell r="C2460" t="str">
            <v>休管</v>
          </cell>
          <cell r="D2460" t="str">
            <v>鄭人豪</v>
          </cell>
          <cell r="E2460">
            <v>871010</v>
          </cell>
          <cell r="F2460" t="str">
            <v>男</v>
          </cell>
          <cell r="G2460" t="str">
            <v>一般生</v>
          </cell>
        </row>
        <row r="2461">
          <cell r="A2461">
            <v>106400925</v>
          </cell>
          <cell r="B2461" t="str">
            <v>H224930069</v>
          </cell>
          <cell r="C2461" t="str">
            <v>休管</v>
          </cell>
          <cell r="D2461" t="str">
            <v>侯佩瑜</v>
          </cell>
          <cell r="E2461">
            <v>880731</v>
          </cell>
          <cell r="F2461" t="str">
            <v>女</v>
          </cell>
          <cell r="G2461" t="str">
            <v>一般生</v>
          </cell>
        </row>
        <row r="2462">
          <cell r="A2462">
            <v>106400926</v>
          </cell>
          <cell r="B2462" t="str">
            <v>L225072335</v>
          </cell>
          <cell r="C2462" t="str">
            <v>休管</v>
          </cell>
          <cell r="D2462" t="str">
            <v>余靜淳</v>
          </cell>
          <cell r="E2462">
            <v>871110</v>
          </cell>
          <cell r="F2462" t="str">
            <v>女</v>
          </cell>
          <cell r="G2462" t="str">
            <v>一般生</v>
          </cell>
        </row>
        <row r="2463">
          <cell r="A2463">
            <v>106400927</v>
          </cell>
          <cell r="B2463" t="str">
            <v>L125183279</v>
          </cell>
          <cell r="C2463" t="str">
            <v>休管</v>
          </cell>
          <cell r="D2463" t="str">
            <v>梁育誠</v>
          </cell>
          <cell r="E2463">
            <v>880327</v>
          </cell>
          <cell r="F2463" t="str">
            <v>男</v>
          </cell>
          <cell r="G2463" t="str">
            <v>一般生</v>
          </cell>
        </row>
        <row r="2464">
          <cell r="A2464">
            <v>106400928</v>
          </cell>
          <cell r="B2464" t="str">
            <v>H125382252</v>
          </cell>
          <cell r="C2464" t="str">
            <v>休管</v>
          </cell>
          <cell r="D2464" t="str">
            <v>王昱捷</v>
          </cell>
          <cell r="E2464">
            <v>880418</v>
          </cell>
          <cell r="F2464" t="str">
            <v>男</v>
          </cell>
          <cell r="G2464" t="str">
            <v>一般生</v>
          </cell>
        </row>
        <row r="2465">
          <cell r="A2465">
            <v>106400929</v>
          </cell>
          <cell r="B2465" t="str">
            <v>M222819677</v>
          </cell>
          <cell r="C2465" t="str">
            <v>休管</v>
          </cell>
          <cell r="D2465" t="str">
            <v>陳婷郁</v>
          </cell>
          <cell r="E2465">
            <v>880616</v>
          </cell>
          <cell r="F2465" t="str">
            <v>女</v>
          </cell>
          <cell r="G2465" t="str">
            <v>一般生</v>
          </cell>
        </row>
        <row r="2466">
          <cell r="A2466">
            <v>106400930</v>
          </cell>
          <cell r="B2466" t="str">
            <v>H124581500</v>
          </cell>
          <cell r="C2466" t="str">
            <v>休管</v>
          </cell>
          <cell r="D2466" t="str">
            <v>黃政運</v>
          </cell>
          <cell r="E2466">
            <v>880729</v>
          </cell>
          <cell r="F2466" t="str">
            <v>男</v>
          </cell>
          <cell r="G2466" t="str">
            <v>一般生</v>
          </cell>
        </row>
        <row r="2467">
          <cell r="A2467">
            <v>106400931</v>
          </cell>
          <cell r="B2467" t="str">
            <v>K222996276</v>
          </cell>
          <cell r="C2467" t="str">
            <v>休管</v>
          </cell>
          <cell r="D2467" t="str">
            <v>吳梓瑄</v>
          </cell>
          <cell r="E2467">
            <v>880127</v>
          </cell>
          <cell r="F2467" t="str">
            <v>女</v>
          </cell>
          <cell r="G2467" t="str">
            <v>一般生</v>
          </cell>
        </row>
        <row r="2468">
          <cell r="A2468">
            <v>106400932</v>
          </cell>
          <cell r="B2468" t="str">
            <v>L125124387</v>
          </cell>
          <cell r="C2468" t="str">
            <v>休管</v>
          </cell>
          <cell r="D2468" t="str">
            <v>曾翥</v>
          </cell>
          <cell r="E2468">
            <v>871128</v>
          </cell>
          <cell r="F2468" t="str">
            <v>男</v>
          </cell>
          <cell r="G2468" t="str">
            <v>一般生</v>
          </cell>
        </row>
        <row r="2469">
          <cell r="A2469">
            <v>106400933</v>
          </cell>
          <cell r="B2469" t="str">
            <v>K122567184</v>
          </cell>
          <cell r="C2469" t="str">
            <v>休管</v>
          </cell>
          <cell r="D2469" t="str">
            <v>蔡旻憲</v>
          </cell>
          <cell r="E2469">
            <v>880702</v>
          </cell>
          <cell r="F2469" t="str">
            <v>男</v>
          </cell>
          <cell r="G2469" t="str">
            <v>一般生</v>
          </cell>
        </row>
        <row r="2470">
          <cell r="A2470">
            <v>106400934</v>
          </cell>
          <cell r="B2470" t="str">
            <v>O100527046</v>
          </cell>
          <cell r="C2470" t="str">
            <v>休管</v>
          </cell>
          <cell r="D2470" t="str">
            <v>郭文軒</v>
          </cell>
          <cell r="E2470">
            <v>871104</v>
          </cell>
          <cell r="F2470" t="str">
            <v>男</v>
          </cell>
          <cell r="G2470" t="str">
            <v>一般生</v>
          </cell>
        </row>
        <row r="2471">
          <cell r="A2471">
            <v>106400935</v>
          </cell>
          <cell r="B2471" t="str">
            <v>J222895924</v>
          </cell>
          <cell r="C2471" t="str">
            <v>休管</v>
          </cell>
          <cell r="D2471" t="str">
            <v>林育如</v>
          </cell>
          <cell r="E2471">
            <v>871215</v>
          </cell>
          <cell r="F2471" t="str">
            <v>女</v>
          </cell>
          <cell r="G2471" t="str">
            <v>一般生</v>
          </cell>
        </row>
        <row r="2472">
          <cell r="A2472">
            <v>106400936</v>
          </cell>
          <cell r="B2472" t="str">
            <v>R224584537</v>
          </cell>
          <cell r="C2472" t="str">
            <v>休管</v>
          </cell>
          <cell r="D2472" t="str">
            <v>陳蓁妤</v>
          </cell>
          <cell r="E2472">
            <v>880313</v>
          </cell>
          <cell r="F2472" t="str">
            <v>女</v>
          </cell>
          <cell r="G2472" t="str">
            <v>一般生</v>
          </cell>
        </row>
        <row r="2473">
          <cell r="A2473">
            <v>106400937</v>
          </cell>
          <cell r="B2473" t="str">
            <v>J122950400</v>
          </cell>
          <cell r="C2473" t="str">
            <v>休管</v>
          </cell>
          <cell r="D2473" t="str">
            <v>官大維</v>
          </cell>
          <cell r="E2473">
            <v>880212</v>
          </cell>
          <cell r="F2473" t="str">
            <v>男</v>
          </cell>
          <cell r="G2473" t="str">
            <v>一般生</v>
          </cell>
        </row>
        <row r="2474">
          <cell r="A2474">
            <v>106400938</v>
          </cell>
          <cell r="B2474" t="str">
            <v>O100482686</v>
          </cell>
          <cell r="C2474" t="str">
            <v>休管</v>
          </cell>
          <cell r="D2474" t="str">
            <v>陳威任</v>
          </cell>
          <cell r="E2474">
            <v>870928</v>
          </cell>
          <cell r="F2474" t="str">
            <v>男</v>
          </cell>
          <cell r="G2474" t="str">
            <v>一般生</v>
          </cell>
        </row>
        <row r="2475">
          <cell r="A2475">
            <v>106400939</v>
          </cell>
          <cell r="B2475" t="str">
            <v>O200468188</v>
          </cell>
          <cell r="C2475" t="str">
            <v>休管</v>
          </cell>
          <cell r="D2475" t="str">
            <v>簡君如</v>
          </cell>
          <cell r="E2475">
            <v>880422</v>
          </cell>
          <cell r="F2475" t="str">
            <v>女</v>
          </cell>
          <cell r="G2475" t="str">
            <v>一般生</v>
          </cell>
        </row>
        <row r="2476">
          <cell r="A2476">
            <v>106400940</v>
          </cell>
          <cell r="B2476" t="str">
            <v>K122777939</v>
          </cell>
          <cell r="C2476" t="str">
            <v>休管</v>
          </cell>
          <cell r="D2476" t="str">
            <v>顏紹程</v>
          </cell>
          <cell r="E2476">
            <v>880504</v>
          </cell>
          <cell r="F2476" t="str">
            <v>男</v>
          </cell>
          <cell r="G2476" t="str">
            <v>一般生</v>
          </cell>
        </row>
        <row r="2477">
          <cell r="A2477">
            <v>106400941</v>
          </cell>
          <cell r="B2477" t="str">
            <v>L125181926</v>
          </cell>
          <cell r="C2477" t="str">
            <v>休管</v>
          </cell>
          <cell r="D2477" t="str">
            <v>柯瑞庭</v>
          </cell>
          <cell r="E2477">
            <v>871230</v>
          </cell>
          <cell r="F2477" t="str">
            <v>男</v>
          </cell>
          <cell r="G2477" t="str">
            <v>一般生</v>
          </cell>
        </row>
        <row r="2478">
          <cell r="A2478">
            <v>106400943</v>
          </cell>
          <cell r="B2478" t="str">
            <v>K123097430</v>
          </cell>
          <cell r="C2478" t="str">
            <v>休管</v>
          </cell>
          <cell r="D2478" t="str">
            <v>吳政民</v>
          </cell>
          <cell r="E2478">
            <v>871016</v>
          </cell>
          <cell r="F2478" t="str">
            <v>男</v>
          </cell>
          <cell r="G2478" t="str">
            <v>一般生</v>
          </cell>
        </row>
        <row r="2479">
          <cell r="A2479">
            <v>106400944</v>
          </cell>
          <cell r="B2479" t="str">
            <v>K222581828</v>
          </cell>
          <cell r="C2479" t="str">
            <v>休管</v>
          </cell>
          <cell r="D2479" t="str">
            <v>林宛平</v>
          </cell>
          <cell r="E2479">
            <v>880321</v>
          </cell>
          <cell r="F2479" t="str">
            <v>女</v>
          </cell>
          <cell r="G2479" t="str">
            <v>一般生</v>
          </cell>
        </row>
        <row r="2480">
          <cell r="A2480">
            <v>106400945</v>
          </cell>
          <cell r="B2480" t="str">
            <v>V121620216</v>
          </cell>
          <cell r="C2480" t="str">
            <v>休管</v>
          </cell>
          <cell r="D2480" t="str">
            <v>胡俊偉</v>
          </cell>
          <cell r="E2480">
            <v>871003</v>
          </cell>
          <cell r="F2480" t="str">
            <v>男</v>
          </cell>
          <cell r="G2480" t="str">
            <v>原住民</v>
          </cell>
        </row>
        <row r="2481">
          <cell r="A2481">
            <v>106400946</v>
          </cell>
          <cell r="B2481" t="str">
            <v>K123002600</v>
          </cell>
          <cell r="C2481" t="str">
            <v>休管</v>
          </cell>
          <cell r="D2481" t="str">
            <v>楊之蘭</v>
          </cell>
          <cell r="E2481">
            <v>870301</v>
          </cell>
          <cell r="F2481" t="str">
            <v>男</v>
          </cell>
          <cell r="G2481" t="str">
            <v>一般生</v>
          </cell>
        </row>
        <row r="2482">
          <cell r="A2482">
            <v>106400947</v>
          </cell>
          <cell r="B2482" t="str">
            <v>K222965780</v>
          </cell>
          <cell r="C2482" t="str">
            <v>休管</v>
          </cell>
          <cell r="D2482" t="str">
            <v>張容禎</v>
          </cell>
          <cell r="E2482">
            <v>871113</v>
          </cell>
          <cell r="F2482" t="str">
            <v>女</v>
          </cell>
          <cell r="G2482" t="str">
            <v>重度／極重度身心障礙學生</v>
          </cell>
        </row>
        <row r="2483">
          <cell r="A2483">
            <v>106400950</v>
          </cell>
          <cell r="B2483" t="str">
            <v>K122998545</v>
          </cell>
          <cell r="C2483" t="str">
            <v>休管</v>
          </cell>
          <cell r="D2483" t="str">
            <v>藍詩華</v>
          </cell>
          <cell r="E2483">
            <v>870706</v>
          </cell>
          <cell r="F2483" t="str">
            <v>男</v>
          </cell>
          <cell r="G2483" t="str">
            <v>一般生</v>
          </cell>
        </row>
        <row r="2484">
          <cell r="A2484">
            <v>106400951</v>
          </cell>
          <cell r="B2484" t="str">
            <v>U221802406</v>
          </cell>
          <cell r="C2484" t="str">
            <v>休管</v>
          </cell>
          <cell r="D2484" t="str">
            <v>楊嘉芸</v>
          </cell>
          <cell r="E2484">
            <v>860611</v>
          </cell>
          <cell r="F2484" t="str">
            <v>女</v>
          </cell>
          <cell r="G2484" t="str">
            <v>一般生</v>
          </cell>
        </row>
        <row r="2485">
          <cell r="A2485">
            <v>106400952</v>
          </cell>
          <cell r="B2485" t="str">
            <v>Q224026388</v>
          </cell>
          <cell r="C2485" t="str">
            <v>休管</v>
          </cell>
          <cell r="D2485" t="str">
            <v>許千文</v>
          </cell>
          <cell r="E2485">
            <v>861005</v>
          </cell>
          <cell r="F2485" t="str">
            <v>女</v>
          </cell>
          <cell r="G2485" t="str">
            <v>一般生</v>
          </cell>
        </row>
        <row r="2486">
          <cell r="A2486">
            <v>106400953</v>
          </cell>
          <cell r="B2486" t="str">
            <v>K223009138</v>
          </cell>
          <cell r="C2486" t="str">
            <v>休管</v>
          </cell>
          <cell r="D2486" t="str">
            <v>林璟雯</v>
          </cell>
          <cell r="E2486">
            <v>880816</v>
          </cell>
          <cell r="F2486" t="str">
            <v>女</v>
          </cell>
          <cell r="G2486" t="str">
            <v>一般生</v>
          </cell>
        </row>
        <row r="2487">
          <cell r="A2487">
            <v>106401051</v>
          </cell>
          <cell r="B2487" t="str">
            <v>H124844459</v>
          </cell>
          <cell r="C2487" t="str">
            <v>休運</v>
          </cell>
          <cell r="D2487" t="str">
            <v>古家賓</v>
          </cell>
          <cell r="E2487">
            <v>870908</v>
          </cell>
          <cell r="F2487" t="str">
            <v>男</v>
          </cell>
          <cell r="G2487" t="str">
            <v>一般生</v>
          </cell>
        </row>
        <row r="2488">
          <cell r="A2488">
            <v>106401052</v>
          </cell>
          <cell r="B2488" t="str">
            <v>C121605375</v>
          </cell>
          <cell r="C2488" t="str">
            <v>休運</v>
          </cell>
          <cell r="D2488" t="str">
            <v>蘇午淋</v>
          </cell>
          <cell r="E2488">
            <v>870908</v>
          </cell>
          <cell r="F2488" t="str">
            <v>男</v>
          </cell>
          <cell r="G2488" t="str">
            <v>一般生</v>
          </cell>
        </row>
        <row r="2489">
          <cell r="A2489">
            <v>106401053</v>
          </cell>
          <cell r="B2489" t="str">
            <v>H124850368</v>
          </cell>
          <cell r="C2489" t="str">
            <v>休運</v>
          </cell>
          <cell r="D2489" t="str">
            <v>楊皓翔</v>
          </cell>
          <cell r="E2489">
            <v>871206</v>
          </cell>
          <cell r="F2489" t="str">
            <v>男</v>
          </cell>
          <cell r="G2489" t="str">
            <v>一般生</v>
          </cell>
        </row>
        <row r="2490">
          <cell r="A2490">
            <v>106401054</v>
          </cell>
          <cell r="B2490" t="str">
            <v>J122950740</v>
          </cell>
          <cell r="C2490" t="str">
            <v>休運</v>
          </cell>
          <cell r="D2490" t="str">
            <v>韋閔翔</v>
          </cell>
          <cell r="E2490">
            <v>880326</v>
          </cell>
          <cell r="F2490" t="str">
            <v>男</v>
          </cell>
          <cell r="G2490" t="str">
            <v>一般生</v>
          </cell>
        </row>
        <row r="2491">
          <cell r="A2491">
            <v>106401056</v>
          </cell>
          <cell r="B2491" t="str">
            <v>K122937462</v>
          </cell>
          <cell r="C2491" t="str">
            <v>休運</v>
          </cell>
          <cell r="D2491" t="str">
            <v>陳建達</v>
          </cell>
          <cell r="E2491">
            <v>880312</v>
          </cell>
          <cell r="F2491" t="str">
            <v>男</v>
          </cell>
          <cell r="G2491" t="str">
            <v>一般生</v>
          </cell>
        </row>
        <row r="2492">
          <cell r="A2492">
            <v>106401057</v>
          </cell>
          <cell r="B2492" t="str">
            <v>K123069561</v>
          </cell>
          <cell r="C2492" t="str">
            <v>休運</v>
          </cell>
          <cell r="D2492" t="str">
            <v>張元駿</v>
          </cell>
          <cell r="E2492">
            <v>880405</v>
          </cell>
          <cell r="F2492" t="str">
            <v>男</v>
          </cell>
          <cell r="G2492" t="str">
            <v>一般生</v>
          </cell>
        </row>
        <row r="2493">
          <cell r="A2493">
            <v>106401058</v>
          </cell>
          <cell r="B2493" t="str">
            <v>K123068760</v>
          </cell>
          <cell r="C2493" t="str">
            <v>休運</v>
          </cell>
          <cell r="D2493" t="str">
            <v>傅聖權</v>
          </cell>
          <cell r="E2493">
            <v>880719</v>
          </cell>
          <cell r="F2493" t="str">
            <v>男</v>
          </cell>
          <cell r="G2493" t="str">
            <v>一般生</v>
          </cell>
        </row>
        <row r="2494">
          <cell r="A2494">
            <v>106401059</v>
          </cell>
          <cell r="B2494" t="str">
            <v>K123061654</v>
          </cell>
          <cell r="C2494" t="str">
            <v>休運</v>
          </cell>
          <cell r="D2494" t="str">
            <v>陳亭綸</v>
          </cell>
          <cell r="E2494">
            <v>871018</v>
          </cell>
          <cell r="F2494" t="str">
            <v>男</v>
          </cell>
          <cell r="G2494" t="str">
            <v>一般生</v>
          </cell>
        </row>
        <row r="2495">
          <cell r="A2495">
            <v>106401060</v>
          </cell>
          <cell r="B2495" t="str">
            <v>K123063407</v>
          </cell>
          <cell r="C2495" t="str">
            <v>休運</v>
          </cell>
          <cell r="D2495" t="str">
            <v>羅浩綸</v>
          </cell>
          <cell r="E2495">
            <v>880206</v>
          </cell>
          <cell r="F2495" t="str">
            <v>男</v>
          </cell>
          <cell r="G2495" t="str">
            <v>一般生</v>
          </cell>
        </row>
        <row r="2496">
          <cell r="A2496">
            <v>106401062</v>
          </cell>
          <cell r="B2496" t="str">
            <v>A129247953</v>
          </cell>
          <cell r="C2496" t="str">
            <v>休運</v>
          </cell>
          <cell r="D2496" t="str">
            <v>吳維毅</v>
          </cell>
          <cell r="E2496">
            <v>880509</v>
          </cell>
          <cell r="F2496" t="str">
            <v>男</v>
          </cell>
          <cell r="G2496" t="str">
            <v>一般生</v>
          </cell>
        </row>
        <row r="2497">
          <cell r="A2497">
            <v>106401064</v>
          </cell>
          <cell r="B2497" t="str">
            <v>H124132034</v>
          </cell>
          <cell r="C2497" t="str">
            <v>休運</v>
          </cell>
          <cell r="D2497" t="str">
            <v>陳富湋</v>
          </cell>
          <cell r="E2497">
            <v>880323</v>
          </cell>
          <cell r="F2497" t="str">
            <v>男</v>
          </cell>
          <cell r="G2497" t="str">
            <v>一般生</v>
          </cell>
        </row>
        <row r="2498">
          <cell r="A2498">
            <v>106401065</v>
          </cell>
          <cell r="B2498" t="str">
            <v>K223000304</v>
          </cell>
          <cell r="C2498" t="str">
            <v>休運</v>
          </cell>
          <cell r="D2498" t="str">
            <v>江昱葶</v>
          </cell>
          <cell r="E2498">
            <v>880331</v>
          </cell>
          <cell r="F2498" t="str">
            <v>女</v>
          </cell>
          <cell r="G2498" t="str">
            <v>中度身心障礙學生</v>
          </cell>
        </row>
        <row r="2499">
          <cell r="A2499">
            <v>106401067</v>
          </cell>
          <cell r="B2499" t="str">
            <v>F130107858</v>
          </cell>
          <cell r="C2499" t="str">
            <v>休運</v>
          </cell>
          <cell r="D2499" t="str">
            <v>蕭秉承</v>
          </cell>
          <cell r="E2499">
            <v>861124</v>
          </cell>
          <cell r="F2499" t="str">
            <v>男</v>
          </cell>
          <cell r="G2499" t="str">
            <v>一般生</v>
          </cell>
        </row>
        <row r="2500">
          <cell r="A2500">
            <v>106401068</v>
          </cell>
          <cell r="B2500" t="str">
            <v>F130272930</v>
          </cell>
          <cell r="C2500" t="str">
            <v>休運</v>
          </cell>
          <cell r="D2500" t="str">
            <v>張伯安</v>
          </cell>
          <cell r="E2500">
            <v>880407</v>
          </cell>
          <cell r="F2500" t="str">
            <v>男</v>
          </cell>
          <cell r="G2500" t="str">
            <v>一般生</v>
          </cell>
        </row>
        <row r="2501">
          <cell r="A2501">
            <v>106401069</v>
          </cell>
          <cell r="B2501" t="str">
            <v>O100555102</v>
          </cell>
          <cell r="C2501" t="str">
            <v>休運</v>
          </cell>
          <cell r="D2501" t="str">
            <v>莊皓翔</v>
          </cell>
          <cell r="E2501">
            <v>880430</v>
          </cell>
          <cell r="F2501" t="str">
            <v>男</v>
          </cell>
          <cell r="G2501" t="str">
            <v>一般生</v>
          </cell>
        </row>
        <row r="2502">
          <cell r="A2502">
            <v>106401070</v>
          </cell>
          <cell r="B2502" t="str">
            <v>A127337061</v>
          </cell>
          <cell r="C2502" t="str">
            <v>休運</v>
          </cell>
          <cell r="D2502" t="str">
            <v>洪乾德</v>
          </cell>
          <cell r="E2502">
            <v>880124</v>
          </cell>
          <cell r="F2502" t="str">
            <v>男</v>
          </cell>
          <cell r="G2502" t="str">
            <v>一般生</v>
          </cell>
        </row>
        <row r="2503">
          <cell r="A2503">
            <v>106401072</v>
          </cell>
          <cell r="B2503" t="str">
            <v>H224885096</v>
          </cell>
          <cell r="C2503" t="str">
            <v>休運</v>
          </cell>
          <cell r="D2503" t="str">
            <v>徐婉玉</v>
          </cell>
          <cell r="E2503">
            <v>861018</v>
          </cell>
          <cell r="F2503" t="str">
            <v>女</v>
          </cell>
          <cell r="G2503" t="str">
            <v>一般生</v>
          </cell>
        </row>
        <row r="2504">
          <cell r="A2504">
            <v>106401073</v>
          </cell>
          <cell r="B2504" t="str">
            <v>C221566491</v>
          </cell>
          <cell r="C2504" t="str">
            <v>休運</v>
          </cell>
          <cell r="D2504" t="str">
            <v>吳玟儒</v>
          </cell>
          <cell r="E2504">
            <v>871127</v>
          </cell>
          <cell r="F2504" t="str">
            <v>女</v>
          </cell>
          <cell r="G2504" t="str">
            <v>一般生</v>
          </cell>
        </row>
        <row r="2505">
          <cell r="A2505">
            <v>106401074</v>
          </cell>
          <cell r="B2505" t="str">
            <v>J122969267</v>
          </cell>
          <cell r="C2505" t="str">
            <v>休運</v>
          </cell>
          <cell r="D2505" t="str">
            <v>陳許晉</v>
          </cell>
          <cell r="E2505">
            <v>880304</v>
          </cell>
          <cell r="F2505" t="str">
            <v>男</v>
          </cell>
          <cell r="G2505" t="str">
            <v>一般生</v>
          </cell>
        </row>
        <row r="2506">
          <cell r="A2506">
            <v>106401075</v>
          </cell>
          <cell r="B2506" t="str">
            <v>H125167111</v>
          </cell>
          <cell r="C2506" t="str">
            <v>休運</v>
          </cell>
          <cell r="D2506" t="str">
            <v>劉軍億</v>
          </cell>
          <cell r="E2506">
            <v>880509</v>
          </cell>
          <cell r="F2506" t="str">
            <v>男</v>
          </cell>
          <cell r="G2506" t="str">
            <v>一般生</v>
          </cell>
        </row>
        <row r="2507">
          <cell r="A2507">
            <v>106401076</v>
          </cell>
          <cell r="B2507" t="str">
            <v>K123068331</v>
          </cell>
          <cell r="C2507" t="str">
            <v>休運</v>
          </cell>
          <cell r="D2507" t="str">
            <v>莊博仲</v>
          </cell>
          <cell r="E2507">
            <v>880621</v>
          </cell>
          <cell r="F2507" t="str">
            <v>男</v>
          </cell>
          <cell r="G2507" t="str">
            <v>一般生</v>
          </cell>
        </row>
        <row r="2508">
          <cell r="A2508">
            <v>106401077</v>
          </cell>
          <cell r="B2508" t="str">
            <v>H125173673</v>
          </cell>
          <cell r="C2508" t="str">
            <v>休運</v>
          </cell>
          <cell r="D2508" t="str">
            <v>沈佳暐</v>
          </cell>
          <cell r="E2508">
            <v>880729</v>
          </cell>
          <cell r="F2508" t="str">
            <v>男</v>
          </cell>
          <cell r="G2508" t="str">
            <v>一般生</v>
          </cell>
        </row>
        <row r="2509">
          <cell r="A2509">
            <v>106401078</v>
          </cell>
          <cell r="B2509" t="str">
            <v>H125386367</v>
          </cell>
          <cell r="C2509" t="str">
            <v>休運</v>
          </cell>
          <cell r="D2509" t="str">
            <v>趙琮幀</v>
          </cell>
          <cell r="E2509">
            <v>880810</v>
          </cell>
          <cell r="F2509" t="str">
            <v>男</v>
          </cell>
          <cell r="G2509" t="str">
            <v>一般生</v>
          </cell>
        </row>
        <row r="2510">
          <cell r="A2510">
            <v>106401079</v>
          </cell>
          <cell r="B2510" t="str">
            <v>O100523173</v>
          </cell>
          <cell r="C2510" t="str">
            <v>休運</v>
          </cell>
          <cell r="D2510" t="str">
            <v>黃麒</v>
          </cell>
          <cell r="E2510">
            <v>880425</v>
          </cell>
          <cell r="F2510" t="str">
            <v>男</v>
          </cell>
          <cell r="G2510" t="str">
            <v>一般生</v>
          </cell>
        </row>
        <row r="2511">
          <cell r="A2511">
            <v>106401080</v>
          </cell>
          <cell r="B2511" t="str">
            <v>O100555862</v>
          </cell>
          <cell r="C2511" t="str">
            <v>休運</v>
          </cell>
          <cell r="D2511" t="str">
            <v>黃錦誠</v>
          </cell>
          <cell r="E2511">
            <v>880827</v>
          </cell>
          <cell r="F2511" t="str">
            <v>男</v>
          </cell>
          <cell r="G2511" t="str">
            <v>一般生</v>
          </cell>
        </row>
        <row r="2512">
          <cell r="A2512">
            <v>106401081</v>
          </cell>
          <cell r="B2512" t="str">
            <v>K123089812</v>
          </cell>
          <cell r="C2512" t="str">
            <v>休運</v>
          </cell>
          <cell r="D2512" t="str">
            <v>林廉傑</v>
          </cell>
          <cell r="E2512">
            <v>871007</v>
          </cell>
          <cell r="F2512" t="str">
            <v>男</v>
          </cell>
          <cell r="G2512" t="str">
            <v>一般生</v>
          </cell>
        </row>
        <row r="2513">
          <cell r="A2513">
            <v>106401082</v>
          </cell>
          <cell r="B2513" t="str">
            <v>H125229367</v>
          </cell>
          <cell r="C2513" t="str">
            <v>休運</v>
          </cell>
          <cell r="D2513" t="str">
            <v>吳子玄</v>
          </cell>
          <cell r="E2513">
            <v>871125</v>
          </cell>
          <cell r="F2513" t="str">
            <v>男</v>
          </cell>
          <cell r="G2513" t="str">
            <v>一般生</v>
          </cell>
        </row>
        <row r="2514">
          <cell r="A2514">
            <v>106401083</v>
          </cell>
          <cell r="B2514" t="str">
            <v>J122911716</v>
          </cell>
          <cell r="C2514" t="str">
            <v>休運</v>
          </cell>
          <cell r="D2514" t="str">
            <v>張仕勳</v>
          </cell>
          <cell r="E2514">
            <v>880320</v>
          </cell>
          <cell r="F2514" t="str">
            <v>男</v>
          </cell>
          <cell r="G2514" t="str">
            <v>一般生</v>
          </cell>
        </row>
        <row r="2515">
          <cell r="A2515">
            <v>106401084</v>
          </cell>
          <cell r="B2515" t="str">
            <v>F230008816</v>
          </cell>
          <cell r="C2515" t="str">
            <v>休運</v>
          </cell>
          <cell r="D2515" t="str">
            <v>林映萱</v>
          </cell>
          <cell r="E2515">
            <v>880607</v>
          </cell>
          <cell r="F2515" t="str">
            <v>女</v>
          </cell>
          <cell r="G2515" t="str">
            <v>一般生</v>
          </cell>
        </row>
        <row r="2516">
          <cell r="A2516">
            <v>106401085</v>
          </cell>
          <cell r="B2516" t="str">
            <v>X120520646</v>
          </cell>
          <cell r="C2516" t="str">
            <v>休運</v>
          </cell>
          <cell r="D2516" t="str">
            <v>洪晟修</v>
          </cell>
          <cell r="E2516">
            <v>880607</v>
          </cell>
          <cell r="F2516" t="str">
            <v>男</v>
          </cell>
          <cell r="G2516" t="str">
            <v>一般生</v>
          </cell>
        </row>
        <row r="2517">
          <cell r="A2517">
            <v>106401086</v>
          </cell>
          <cell r="B2517" t="str">
            <v>K123062348</v>
          </cell>
          <cell r="C2517" t="str">
            <v>休運</v>
          </cell>
          <cell r="D2517" t="str">
            <v>莊凱鈞</v>
          </cell>
          <cell r="E2517">
            <v>871028</v>
          </cell>
          <cell r="F2517" t="str">
            <v>男</v>
          </cell>
          <cell r="G2517" t="str">
            <v>一般生</v>
          </cell>
        </row>
        <row r="2518">
          <cell r="A2518">
            <v>106401087</v>
          </cell>
          <cell r="B2518" t="str">
            <v>K123085092</v>
          </cell>
          <cell r="C2518" t="str">
            <v>休運</v>
          </cell>
          <cell r="D2518" t="str">
            <v>馮峻郁</v>
          </cell>
          <cell r="E2518">
            <v>880816</v>
          </cell>
          <cell r="F2518" t="str">
            <v>男</v>
          </cell>
          <cell r="G2518" t="str">
            <v>原住民</v>
          </cell>
        </row>
        <row r="2519">
          <cell r="A2519">
            <v>106401089</v>
          </cell>
          <cell r="B2519" t="str">
            <v>J122948160</v>
          </cell>
          <cell r="C2519" t="str">
            <v>休運</v>
          </cell>
          <cell r="D2519" t="str">
            <v>徐政凱</v>
          </cell>
          <cell r="E2519">
            <v>880206</v>
          </cell>
          <cell r="F2519" t="str">
            <v>男</v>
          </cell>
          <cell r="G2519" t="str">
            <v>一般生</v>
          </cell>
        </row>
        <row r="2520">
          <cell r="A2520">
            <v>106401094</v>
          </cell>
          <cell r="B2520" t="str">
            <v>K123062768</v>
          </cell>
          <cell r="C2520" t="str">
            <v>休運</v>
          </cell>
          <cell r="D2520" t="str">
            <v>黃元鈺</v>
          </cell>
          <cell r="E2520">
            <v>871201</v>
          </cell>
          <cell r="F2520" t="str">
            <v>男</v>
          </cell>
          <cell r="G2520" t="str">
            <v>一般生</v>
          </cell>
        </row>
        <row r="2521">
          <cell r="A2521">
            <v>106401095</v>
          </cell>
          <cell r="B2521" t="str">
            <v>K123092515</v>
          </cell>
          <cell r="C2521" t="str">
            <v>休運</v>
          </cell>
          <cell r="D2521" t="str">
            <v>劉宇晟</v>
          </cell>
          <cell r="E2521">
            <v>880430</v>
          </cell>
          <cell r="F2521" t="str">
            <v>男</v>
          </cell>
          <cell r="G2521" t="str">
            <v>一般生</v>
          </cell>
        </row>
        <row r="2522">
          <cell r="A2522">
            <v>106401096</v>
          </cell>
          <cell r="B2522" t="str">
            <v>F230119378</v>
          </cell>
          <cell r="C2522" t="str">
            <v>休運</v>
          </cell>
          <cell r="D2522" t="str">
            <v>陳怜慈</v>
          </cell>
          <cell r="E2522">
            <v>880128</v>
          </cell>
          <cell r="F2522" t="str">
            <v>女</v>
          </cell>
          <cell r="G2522" t="str">
            <v>一般生</v>
          </cell>
        </row>
        <row r="2523">
          <cell r="A2523">
            <v>106401097</v>
          </cell>
          <cell r="B2523" t="str">
            <v>R124513438</v>
          </cell>
          <cell r="C2523" t="str">
            <v>休運</v>
          </cell>
          <cell r="D2523" t="str">
            <v>劉丞恩</v>
          </cell>
          <cell r="E2523">
            <v>850131</v>
          </cell>
          <cell r="F2523" t="str">
            <v>男</v>
          </cell>
          <cell r="G2523" t="str">
            <v>一般生</v>
          </cell>
        </row>
        <row r="2524">
          <cell r="A2524">
            <v>106401098</v>
          </cell>
          <cell r="B2524" t="str">
            <v>K123060022</v>
          </cell>
          <cell r="C2524" t="str">
            <v>休運</v>
          </cell>
          <cell r="D2524" t="str">
            <v>張晉銘</v>
          </cell>
          <cell r="E2524">
            <v>870501</v>
          </cell>
          <cell r="F2524" t="str">
            <v>男</v>
          </cell>
          <cell r="G2524" t="str">
            <v>一般生</v>
          </cell>
        </row>
        <row r="2525">
          <cell r="A2525">
            <v>106401099</v>
          </cell>
          <cell r="B2525" t="str">
            <v>F229717608</v>
          </cell>
          <cell r="C2525" t="str">
            <v>休運</v>
          </cell>
          <cell r="D2525" t="str">
            <v>郭芮伶</v>
          </cell>
          <cell r="E2525">
            <v>871024</v>
          </cell>
          <cell r="F2525" t="str">
            <v>女</v>
          </cell>
          <cell r="G2525" t="str">
            <v>一般生</v>
          </cell>
        </row>
        <row r="2526">
          <cell r="A2526">
            <v>106401100</v>
          </cell>
          <cell r="B2526" t="str">
            <v>K123077134</v>
          </cell>
          <cell r="C2526" t="str">
            <v>休運</v>
          </cell>
          <cell r="D2526" t="str">
            <v>陳信源</v>
          </cell>
          <cell r="E2526">
            <v>870414</v>
          </cell>
          <cell r="F2526" t="str">
            <v>男</v>
          </cell>
          <cell r="G2526" t="str">
            <v>一般生</v>
          </cell>
        </row>
        <row r="2527">
          <cell r="A2527">
            <v>106401101</v>
          </cell>
          <cell r="B2527" t="str">
            <v>L125483167</v>
          </cell>
          <cell r="C2527" t="str">
            <v>休運</v>
          </cell>
          <cell r="D2527" t="str">
            <v>蔡承祐</v>
          </cell>
          <cell r="E2527">
            <v>880817</v>
          </cell>
          <cell r="F2527" t="str">
            <v>男</v>
          </cell>
          <cell r="G2527" t="str">
            <v>一般生</v>
          </cell>
        </row>
        <row r="2528">
          <cell r="A2528">
            <v>106401102</v>
          </cell>
          <cell r="B2528" t="str">
            <v>L125350501</v>
          </cell>
          <cell r="C2528" t="str">
            <v>休運</v>
          </cell>
          <cell r="D2528" t="str">
            <v>潘韋綸</v>
          </cell>
          <cell r="E2528">
            <v>871211</v>
          </cell>
          <cell r="F2528" t="str">
            <v>男</v>
          </cell>
          <cell r="G2528" t="str">
            <v>原住民</v>
          </cell>
        </row>
        <row r="2529">
          <cell r="A2529">
            <v>106401103</v>
          </cell>
          <cell r="B2529" t="str">
            <v>K122907339</v>
          </cell>
          <cell r="C2529" t="str">
            <v>休運</v>
          </cell>
          <cell r="D2529" t="str">
            <v>謝政峰</v>
          </cell>
          <cell r="E2529">
            <v>871218</v>
          </cell>
          <cell r="F2529" t="str">
            <v>男</v>
          </cell>
          <cell r="G2529" t="str">
            <v>一般生</v>
          </cell>
        </row>
        <row r="2530">
          <cell r="A2530">
            <v>106401104</v>
          </cell>
          <cell r="B2530" t="str">
            <v>K122550321</v>
          </cell>
          <cell r="C2530" t="str">
            <v>休運</v>
          </cell>
          <cell r="D2530" t="str">
            <v>吳皓翔</v>
          </cell>
          <cell r="E2530">
            <v>870624</v>
          </cell>
          <cell r="F2530" t="str">
            <v>男</v>
          </cell>
          <cell r="G2530" t="str">
            <v>一般生</v>
          </cell>
        </row>
        <row r="2531">
          <cell r="A2531">
            <v>106401105</v>
          </cell>
          <cell r="B2531" t="str">
            <v>K122743451</v>
          </cell>
          <cell r="C2531" t="str">
            <v>休運</v>
          </cell>
          <cell r="D2531" t="str">
            <v>許家緯</v>
          </cell>
          <cell r="E2531">
            <v>851209</v>
          </cell>
          <cell r="F2531" t="str">
            <v>男</v>
          </cell>
          <cell r="G2531" t="str">
            <v>一般生</v>
          </cell>
        </row>
        <row r="2532">
          <cell r="A2532">
            <v>106401106</v>
          </cell>
          <cell r="B2532" t="str">
            <v>L125433694</v>
          </cell>
          <cell r="C2532" t="str">
            <v>休運</v>
          </cell>
          <cell r="D2532" t="str">
            <v>黃紹維</v>
          </cell>
          <cell r="E2532">
            <v>880322</v>
          </cell>
          <cell r="F2532" t="str">
            <v>男</v>
          </cell>
          <cell r="G2532" t="str">
            <v>一般生</v>
          </cell>
        </row>
        <row r="2533">
          <cell r="A2533">
            <v>106401107</v>
          </cell>
          <cell r="B2533" t="str">
            <v>K222971555</v>
          </cell>
          <cell r="C2533" t="str">
            <v>休運</v>
          </cell>
          <cell r="D2533" t="str">
            <v>葉韋廷</v>
          </cell>
          <cell r="E2533">
            <v>870117</v>
          </cell>
          <cell r="F2533" t="str">
            <v>女</v>
          </cell>
          <cell r="G2533" t="str">
            <v>一般生</v>
          </cell>
        </row>
        <row r="2534">
          <cell r="A2534">
            <v>106401108</v>
          </cell>
          <cell r="B2534" t="str">
            <v>K122671825</v>
          </cell>
          <cell r="C2534" t="str">
            <v>休運</v>
          </cell>
          <cell r="D2534" t="str">
            <v>黃禹竣</v>
          </cell>
          <cell r="E2534">
            <v>851026</v>
          </cell>
          <cell r="F2534" t="str">
            <v>男</v>
          </cell>
          <cell r="G2534" t="str">
            <v>一般生</v>
          </cell>
        </row>
        <row r="2535">
          <cell r="A2535">
            <v>106401109</v>
          </cell>
          <cell r="B2535" t="str">
            <v>K123095276</v>
          </cell>
          <cell r="C2535" t="str">
            <v>休運</v>
          </cell>
          <cell r="D2535" t="str">
            <v>賴威全</v>
          </cell>
          <cell r="E2535">
            <v>871024</v>
          </cell>
          <cell r="F2535" t="str">
            <v>男</v>
          </cell>
          <cell r="G2535" t="str">
            <v>輕度身心障礙學生</v>
          </cell>
        </row>
        <row r="2536">
          <cell r="A2536">
            <v>106401201</v>
          </cell>
          <cell r="B2536" t="str">
            <v>K123085663</v>
          </cell>
          <cell r="C2536" t="str">
            <v>餐旅</v>
          </cell>
          <cell r="D2536" t="str">
            <v>陳明淵</v>
          </cell>
          <cell r="E2536">
            <v>870918</v>
          </cell>
          <cell r="F2536" t="str">
            <v>男</v>
          </cell>
          <cell r="G2536" t="str">
            <v>一般生</v>
          </cell>
        </row>
        <row r="2537">
          <cell r="A2537">
            <v>106401202</v>
          </cell>
          <cell r="B2537" t="str">
            <v>K123003581</v>
          </cell>
          <cell r="C2537" t="str">
            <v>餐旅</v>
          </cell>
          <cell r="D2537" t="str">
            <v>陳逸倫</v>
          </cell>
          <cell r="E2537">
            <v>861121</v>
          </cell>
          <cell r="F2537" t="str">
            <v>男</v>
          </cell>
          <cell r="G2537" t="str">
            <v>一般生</v>
          </cell>
        </row>
        <row r="2538">
          <cell r="A2538">
            <v>106401203</v>
          </cell>
          <cell r="B2538" t="str">
            <v>K122845423</v>
          </cell>
          <cell r="C2538" t="str">
            <v>餐旅</v>
          </cell>
          <cell r="D2538" t="str">
            <v>蔣庭恩</v>
          </cell>
          <cell r="E2538">
            <v>880425</v>
          </cell>
          <cell r="F2538" t="str">
            <v>男</v>
          </cell>
          <cell r="G2538" t="str">
            <v>一般生</v>
          </cell>
        </row>
        <row r="2539">
          <cell r="A2539">
            <v>106401204</v>
          </cell>
          <cell r="B2539" t="str">
            <v>K222968816</v>
          </cell>
          <cell r="C2539" t="str">
            <v>餐旅</v>
          </cell>
          <cell r="D2539" t="str">
            <v>黃佳葳</v>
          </cell>
          <cell r="E2539">
            <v>880705</v>
          </cell>
          <cell r="F2539" t="str">
            <v>女</v>
          </cell>
          <cell r="G2539" t="str">
            <v>一般生</v>
          </cell>
        </row>
        <row r="2540">
          <cell r="A2540">
            <v>106401205</v>
          </cell>
          <cell r="B2540" t="str">
            <v>K123090262</v>
          </cell>
          <cell r="C2540" t="str">
            <v>餐旅</v>
          </cell>
          <cell r="D2540" t="str">
            <v>王亨仁</v>
          </cell>
          <cell r="E2540">
            <v>871022</v>
          </cell>
          <cell r="F2540" t="str">
            <v>男</v>
          </cell>
          <cell r="G2540" t="str">
            <v>重度／極重度身心障礙學生</v>
          </cell>
        </row>
        <row r="2541">
          <cell r="A2541">
            <v>106401206</v>
          </cell>
          <cell r="B2541" t="str">
            <v>H125371393</v>
          </cell>
          <cell r="C2541" t="str">
            <v>餐旅</v>
          </cell>
          <cell r="D2541" t="str">
            <v>謝曜宇</v>
          </cell>
          <cell r="E2541">
            <v>880327</v>
          </cell>
          <cell r="F2541" t="str">
            <v>男</v>
          </cell>
          <cell r="G2541" t="str">
            <v>一般生</v>
          </cell>
        </row>
        <row r="2542">
          <cell r="A2542">
            <v>106401207</v>
          </cell>
          <cell r="B2542" t="str">
            <v>K122550858</v>
          </cell>
          <cell r="C2542" t="str">
            <v>餐旅</v>
          </cell>
          <cell r="D2542" t="str">
            <v>巫信儒</v>
          </cell>
          <cell r="E2542">
            <v>871219</v>
          </cell>
          <cell r="F2542" t="str">
            <v>男</v>
          </cell>
          <cell r="G2542" t="str">
            <v>一般生</v>
          </cell>
        </row>
        <row r="2543">
          <cell r="A2543">
            <v>106401208</v>
          </cell>
          <cell r="B2543" t="str">
            <v>K123106890</v>
          </cell>
          <cell r="C2543" t="str">
            <v>餐旅</v>
          </cell>
          <cell r="D2543" t="str">
            <v>謝昀憲</v>
          </cell>
          <cell r="E2543">
            <v>880802</v>
          </cell>
          <cell r="F2543" t="str">
            <v>男</v>
          </cell>
          <cell r="G2543" t="str">
            <v>一般生</v>
          </cell>
        </row>
        <row r="2544">
          <cell r="A2544">
            <v>106401209</v>
          </cell>
          <cell r="B2544" t="str">
            <v>C221544691</v>
          </cell>
          <cell r="C2544" t="str">
            <v>餐旅</v>
          </cell>
          <cell r="D2544" t="str">
            <v>鄭筠</v>
          </cell>
          <cell r="E2544">
            <v>870929</v>
          </cell>
          <cell r="F2544" t="str">
            <v>女</v>
          </cell>
          <cell r="G2544" t="str">
            <v>一般生</v>
          </cell>
        </row>
        <row r="2545">
          <cell r="A2545">
            <v>106401211</v>
          </cell>
          <cell r="B2545" t="str">
            <v>K222489203</v>
          </cell>
          <cell r="C2545" t="str">
            <v>餐旅</v>
          </cell>
          <cell r="D2545" t="str">
            <v>陳鈺樺</v>
          </cell>
          <cell r="E2545">
            <v>880401</v>
          </cell>
          <cell r="F2545" t="str">
            <v>女</v>
          </cell>
          <cell r="G2545" t="str">
            <v>一般生</v>
          </cell>
        </row>
        <row r="2546">
          <cell r="A2546">
            <v>106401213</v>
          </cell>
          <cell r="B2546" t="str">
            <v>H225103806</v>
          </cell>
          <cell r="C2546" t="str">
            <v>餐旅</v>
          </cell>
          <cell r="D2546" t="str">
            <v>黃怡雯</v>
          </cell>
          <cell r="E2546">
            <v>880523</v>
          </cell>
          <cell r="F2546" t="str">
            <v>女</v>
          </cell>
          <cell r="G2546" t="str">
            <v>一般生</v>
          </cell>
        </row>
        <row r="2547">
          <cell r="A2547">
            <v>106401214</v>
          </cell>
          <cell r="B2547" t="str">
            <v>T224485997</v>
          </cell>
          <cell r="C2547" t="str">
            <v>餐旅</v>
          </cell>
          <cell r="D2547" t="str">
            <v>陳伊茹</v>
          </cell>
          <cell r="E2547">
            <v>871101</v>
          </cell>
          <cell r="F2547" t="str">
            <v>女</v>
          </cell>
          <cell r="G2547" t="str">
            <v>一般生</v>
          </cell>
        </row>
        <row r="2548">
          <cell r="A2548">
            <v>106401215</v>
          </cell>
          <cell r="B2548" t="str">
            <v>K123059092</v>
          </cell>
          <cell r="C2548" t="str">
            <v>餐旅</v>
          </cell>
          <cell r="D2548" t="str">
            <v>徐哲</v>
          </cell>
          <cell r="E2548">
            <v>870417</v>
          </cell>
          <cell r="F2548" t="str">
            <v>男</v>
          </cell>
          <cell r="G2548" t="str">
            <v>一般生</v>
          </cell>
        </row>
        <row r="2549">
          <cell r="A2549">
            <v>106401216</v>
          </cell>
          <cell r="B2549" t="str">
            <v>K222850346</v>
          </cell>
          <cell r="C2549" t="str">
            <v>餐旅</v>
          </cell>
          <cell r="D2549" t="str">
            <v>黃羽君</v>
          </cell>
          <cell r="E2549">
            <v>870624</v>
          </cell>
          <cell r="F2549" t="str">
            <v>女</v>
          </cell>
          <cell r="G2549" t="str">
            <v>一般生</v>
          </cell>
        </row>
        <row r="2550">
          <cell r="A2550">
            <v>106401217</v>
          </cell>
          <cell r="B2550" t="str">
            <v>K123105366</v>
          </cell>
          <cell r="C2550" t="str">
            <v>餐旅</v>
          </cell>
          <cell r="D2550" t="str">
            <v>吳永安</v>
          </cell>
          <cell r="E2550">
            <v>880515</v>
          </cell>
          <cell r="F2550" t="str">
            <v>男</v>
          </cell>
          <cell r="G2550" t="str">
            <v>一般生</v>
          </cell>
        </row>
        <row r="2551">
          <cell r="A2551">
            <v>106401218</v>
          </cell>
          <cell r="B2551" t="str">
            <v>F130640312</v>
          </cell>
          <cell r="C2551" t="str">
            <v>餐旅</v>
          </cell>
          <cell r="D2551" t="str">
            <v>李宗霖</v>
          </cell>
          <cell r="E2551">
            <v>880615</v>
          </cell>
          <cell r="F2551" t="str">
            <v>男</v>
          </cell>
          <cell r="G2551" t="str">
            <v>一般生</v>
          </cell>
        </row>
        <row r="2552">
          <cell r="A2552">
            <v>106401219</v>
          </cell>
          <cell r="B2552" t="str">
            <v>K122938101</v>
          </cell>
          <cell r="C2552" t="str">
            <v>餐旅</v>
          </cell>
          <cell r="D2552" t="str">
            <v>劉峻銘</v>
          </cell>
          <cell r="E2552">
            <v>880529</v>
          </cell>
          <cell r="F2552" t="str">
            <v>男</v>
          </cell>
          <cell r="G2552" t="str">
            <v>一般生</v>
          </cell>
        </row>
        <row r="2553">
          <cell r="A2553">
            <v>106401220</v>
          </cell>
          <cell r="B2553" t="str">
            <v>K123096317</v>
          </cell>
          <cell r="C2553" t="str">
            <v>餐旅</v>
          </cell>
          <cell r="D2553" t="str">
            <v>郭博鈞</v>
          </cell>
          <cell r="E2553">
            <v>880122</v>
          </cell>
          <cell r="F2553" t="str">
            <v>男</v>
          </cell>
          <cell r="G2553" t="str">
            <v>一般生</v>
          </cell>
        </row>
        <row r="2554">
          <cell r="A2554">
            <v>106401221</v>
          </cell>
          <cell r="B2554" t="str">
            <v>K122937542</v>
          </cell>
          <cell r="C2554" t="str">
            <v>餐旅</v>
          </cell>
          <cell r="D2554" t="str">
            <v>羅立杰</v>
          </cell>
          <cell r="E2554">
            <v>880401</v>
          </cell>
          <cell r="F2554" t="str">
            <v>男</v>
          </cell>
          <cell r="G2554" t="str">
            <v>一般生</v>
          </cell>
        </row>
        <row r="2555">
          <cell r="A2555">
            <v>106401222</v>
          </cell>
          <cell r="B2555" t="str">
            <v>K223005372</v>
          </cell>
          <cell r="C2555" t="str">
            <v>餐旅</v>
          </cell>
          <cell r="D2555" t="str">
            <v>蘇芳萱</v>
          </cell>
          <cell r="E2555">
            <v>880605</v>
          </cell>
          <cell r="F2555" t="str">
            <v>女</v>
          </cell>
          <cell r="G2555" t="str">
            <v>一般生</v>
          </cell>
        </row>
        <row r="2556">
          <cell r="A2556">
            <v>106401223</v>
          </cell>
          <cell r="B2556" t="str">
            <v>K122843090</v>
          </cell>
          <cell r="C2556" t="str">
            <v>餐旅</v>
          </cell>
          <cell r="D2556" t="str">
            <v>顏浩羽</v>
          </cell>
          <cell r="E2556">
            <v>871015</v>
          </cell>
          <cell r="F2556" t="str">
            <v>男</v>
          </cell>
          <cell r="G2556" t="str">
            <v>一般生</v>
          </cell>
        </row>
        <row r="2557">
          <cell r="A2557">
            <v>106401224</v>
          </cell>
          <cell r="B2557" t="str">
            <v>K122563131</v>
          </cell>
          <cell r="C2557" t="str">
            <v>餐旅</v>
          </cell>
          <cell r="D2557" t="str">
            <v>賴承賢</v>
          </cell>
          <cell r="E2557">
            <v>840912</v>
          </cell>
          <cell r="F2557" t="str">
            <v>男</v>
          </cell>
          <cell r="G2557" t="str">
            <v>一般生</v>
          </cell>
        </row>
        <row r="2558">
          <cell r="A2558">
            <v>106401225</v>
          </cell>
          <cell r="B2558" t="str">
            <v>K222269121</v>
          </cell>
          <cell r="C2558" t="str">
            <v>餐旅</v>
          </cell>
          <cell r="D2558" t="str">
            <v>張芝敏</v>
          </cell>
          <cell r="E2558">
            <v>850513</v>
          </cell>
          <cell r="F2558" t="str">
            <v>女</v>
          </cell>
          <cell r="G2558" t="str">
            <v>一般生</v>
          </cell>
        </row>
        <row r="2559">
          <cell r="A2559">
            <v>106401226</v>
          </cell>
          <cell r="B2559" t="str">
            <v>J222868552</v>
          </cell>
          <cell r="C2559" t="str">
            <v>餐旅</v>
          </cell>
          <cell r="D2559" t="str">
            <v>徐曉慈</v>
          </cell>
          <cell r="E2559">
            <v>851122</v>
          </cell>
          <cell r="F2559" t="str">
            <v>女</v>
          </cell>
          <cell r="G2559" t="str">
            <v>一般生</v>
          </cell>
        </row>
        <row r="2560">
          <cell r="A2560">
            <v>106401227</v>
          </cell>
          <cell r="B2560" t="str">
            <v>J222850390</v>
          </cell>
          <cell r="C2560" t="str">
            <v>餐旅</v>
          </cell>
          <cell r="D2560" t="str">
            <v>陳巧蓁</v>
          </cell>
          <cell r="E2560">
            <v>861121</v>
          </cell>
          <cell r="F2560" t="str">
            <v>女</v>
          </cell>
          <cell r="G2560" t="str">
            <v>一般生</v>
          </cell>
        </row>
        <row r="2561">
          <cell r="A2561">
            <v>106401228</v>
          </cell>
          <cell r="B2561" t="str">
            <v>J222872592</v>
          </cell>
          <cell r="C2561" t="str">
            <v>餐旅</v>
          </cell>
          <cell r="D2561" t="str">
            <v>高嘉妘</v>
          </cell>
          <cell r="E2561">
            <v>870602</v>
          </cell>
          <cell r="F2561" t="str">
            <v>女</v>
          </cell>
          <cell r="G2561" t="str">
            <v>一般生</v>
          </cell>
        </row>
        <row r="2562">
          <cell r="A2562">
            <v>106401229</v>
          </cell>
          <cell r="B2562" t="str">
            <v>K122845594</v>
          </cell>
          <cell r="C2562" t="str">
            <v>餐旅</v>
          </cell>
          <cell r="D2562" t="str">
            <v>許裕杰</v>
          </cell>
          <cell r="E2562">
            <v>880519</v>
          </cell>
          <cell r="F2562" t="str">
            <v>男</v>
          </cell>
          <cell r="G2562" t="str">
            <v>一般生</v>
          </cell>
        </row>
        <row r="2563">
          <cell r="A2563">
            <v>106401230</v>
          </cell>
          <cell r="B2563" t="str">
            <v>K123106256</v>
          </cell>
          <cell r="C2563" t="str">
            <v>餐旅</v>
          </cell>
          <cell r="D2563" t="str">
            <v>劉明俊</v>
          </cell>
          <cell r="E2563">
            <v>880625</v>
          </cell>
          <cell r="F2563" t="str">
            <v>男</v>
          </cell>
          <cell r="G2563" t="str">
            <v>一般生</v>
          </cell>
        </row>
        <row r="2564">
          <cell r="A2564">
            <v>106401231</v>
          </cell>
          <cell r="B2564" t="str">
            <v>L225181008</v>
          </cell>
          <cell r="C2564" t="str">
            <v>餐旅</v>
          </cell>
          <cell r="D2564" t="str">
            <v>張馨文</v>
          </cell>
          <cell r="E2564">
            <v>870616</v>
          </cell>
          <cell r="F2564" t="str">
            <v>女</v>
          </cell>
          <cell r="G2564" t="str">
            <v>一般生</v>
          </cell>
        </row>
        <row r="2565">
          <cell r="A2565">
            <v>106401232</v>
          </cell>
          <cell r="B2565" t="str">
            <v>K123086982</v>
          </cell>
          <cell r="C2565" t="str">
            <v>餐旅</v>
          </cell>
          <cell r="D2565" t="str">
            <v>蔡健銘</v>
          </cell>
          <cell r="E2565">
            <v>880208</v>
          </cell>
          <cell r="F2565" t="str">
            <v>男</v>
          </cell>
          <cell r="G2565" t="str">
            <v>一般生</v>
          </cell>
        </row>
        <row r="2566">
          <cell r="A2566">
            <v>106401233</v>
          </cell>
          <cell r="B2566" t="str">
            <v>K122552307</v>
          </cell>
          <cell r="C2566" t="str">
            <v>餐旅</v>
          </cell>
          <cell r="D2566" t="str">
            <v>劉炫承</v>
          </cell>
          <cell r="E2566">
            <v>880607</v>
          </cell>
          <cell r="F2566" t="str">
            <v>男</v>
          </cell>
          <cell r="G2566" t="str">
            <v>一般生</v>
          </cell>
        </row>
        <row r="2567">
          <cell r="A2567">
            <v>106401234</v>
          </cell>
          <cell r="B2567" t="str">
            <v>J122903205</v>
          </cell>
          <cell r="C2567" t="str">
            <v>餐旅</v>
          </cell>
          <cell r="D2567" t="str">
            <v>戴弘翰</v>
          </cell>
          <cell r="E2567">
            <v>861206</v>
          </cell>
          <cell r="F2567" t="str">
            <v>男</v>
          </cell>
          <cell r="G2567" t="str">
            <v>一般生</v>
          </cell>
        </row>
        <row r="2568">
          <cell r="A2568">
            <v>106401235</v>
          </cell>
          <cell r="B2568" t="str">
            <v>K222882848</v>
          </cell>
          <cell r="C2568" t="str">
            <v>餐旅</v>
          </cell>
          <cell r="D2568" t="str">
            <v>黃若凡</v>
          </cell>
          <cell r="E2568">
            <v>860705</v>
          </cell>
          <cell r="F2568" t="str">
            <v>女</v>
          </cell>
          <cell r="G2568" t="str">
            <v>一般生</v>
          </cell>
        </row>
        <row r="2569">
          <cell r="A2569">
            <v>106401236</v>
          </cell>
          <cell r="B2569" t="str">
            <v>K123107584</v>
          </cell>
          <cell r="C2569" t="str">
            <v>餐旅</v>
          </cell>
          <cell r="D2569" t="str">
            <v>曾柏恩</v>
          </cell>
          <cell r="E2569">
            <v>880818</v>
          </cell>
          <cell r="F2569" t="str">
            <v>男</v>
          </cell>
          <cell r="G2569" t="str">
            <v>一般生</v>
          </cell>
        </row>
        <row r="2570">
          <cell r="A2570">
            <v>106401353</v>
          </cell>
          <cell r="B2570" t="str">
            <v>K122845478</v>
          </cell>
          <cell r="C2570" t="str">
            <v>餐旅</v>
          </cell>
          <cell r="D2570" t="str">
            <v>莊柏彥</v>
          </cell>
          <cell r="E2570">
            <v>880524</v>
          </cell>
          <cell r="F2570" t="str">
            <v>男</v>
          </cell>
          <cell r="G2570" t="str">
            <v>一般生</v>
          </cell>
        </row>
        <row r="2571">
          <cell r="A2571">
            <v>106401354</v>
          </cell>
          <cell r="B2571" t="str">
            <v>K123068411</v>
          </cell>
          <cell r="C2571" t="str">
            <v>餐旅</v>
          </cell>
          <cell r="D2571" t="str">
            <v>溫文斌</v>
          </cell>
          <cell r="E2571">
            <v>880703</v>
          </cell>
          <cell r="F2571" t="str">
            <v>男</v>
          </cell>
          <cell r="G2571" t="str">
            <v>一般生</v>
          </cell>
        </row>
        <row r="2572">
          <cell r="A2572">
            <v>106401355</v>
          </cell>
          <cell r="B2572" t="str">
            <v>D122799064</v>
          </cell>
          <cell r="C2572" t="str">
            <v>餐旅</v>
          </cell>
          <cell r="D2572" t="str">
            <v>周峻廷</v>
          </cell>
          <cell r="E2572">
            <v>870508</v>
          </cell>
          <cell r="F2572" t="str">
            <v>男</v>
          </cell>
          <cell r="G2572" t="str">
            <v>輕度身心障礙學生</v>
          </cell>
        </row>
        <row r="2573">
          <cell r="A2573">
            <v>106401356</v>
          </cell>
          <cell r="B2573" t="str">
            <v>K222772543</v>
          </cell>
          <cell r="C2573" t="str">
            <v>餐旅</v>
          </cell>
          <cell r="D2573" t="str">
            <v>劉倍囷</v>
          </cell>
          <cell r="E2573">
            <v>880217</v>
          </cell>
          <cell r="F2573" t="str">
            <v>女</v>
          </cell>
          <cell r="G2573" t="str">
            <v>一般生</v>
          </cell>
        </row>
        <row r="2574">
          <cell r="A2574">
            <v>106401357</v>
          </cell>
          <cell r="B2574" t="str">
            <v>K222489221</v>
          </cell>
          <cell r="C2574" t="str">
            <v>餐旅</v>
          </cell>
          <cell r="D2574" t="str">
            <v>胡羽萱</v>
          </cell>
          <cell r="E2574">
            <v>880412</v>
          </cell>
          <cell r="F2574" t="str">
            <v>女</v>
          </cell>
          <cell r="G2574" t="str">
            <v>一般生</v>
          </cell>
        </row>
        <row r="2575">
          <cell r="A2575">
            <v>106401358</v>
          </cell>
          <cell r="B2575" t="str">
            <v>K222334972</v>
          </cell>
          <cell r="C2575" t="str">
            <v>餐旅</v>
          </cell>
          <cell r="D2575" t="str">
            <v>方鈺琪</v>
          </cell>
          <cell r="E2575">
            <v>871017</v>
          </cell>
          <cell r="F2575" t="str">
            <v>女</v>
          </cell>
          <cell r="G2575" t="str">
            <v>一般生</v>
          </cell>
        </row>
        <row r="2576">
          <cell r="A2576">
            <v>106401359</v>
          </cell>
          <cell r="B2576" t="str">
            <v>K222969411</v>
          </cell>
          <cell r="C2576" t="str">
            <v>餐旅</v>
          </cell>
          <cell r="D2576" t="str">
            <v>黃佩瑩</v>
          </cell>
          <cell r="E2576">
            <v>880730</v>
          </cell>
          <cell r="F2576" t="str">
            <v>女</v>
          </cell>
          <cell r="G2576" t="str">
            <v>一般生</v>
          </cell>
        </row>
        <row r="2577">
          <cell r="A2577">
            <v>106401360</v>
          </cell>
          <cell r="B2577" t="str">
            <v>H225201861</v>
          </cell>
          <cell r="C2577" t="str">
            <v>餐旅</v>
          </cell>
          <cell r="D2577" t="str">
            <v>劉佳宜</v>
          </cell>
          <cell r="E2577">
            <v>880731</v>
          </cell>
          <cell r="F2577" t="str">
            <v>女</v>
          </cell>
          <cell r="G2577" t="str">
            <v>一般生</v>
          </cell>
        </row>
        <row r="2578">
          <cell r="A2578">
            <v>106401362</v>
          </cell>
          <cell r="B2578" t="str">
            <v>K122915813</v>
          </cell>
          <cell r="C2578" t="str">
            <v>餐旅</v>
          </cell>
          <cell r="D2578" t="str">
            <v>陳勃均</v>
          </cell>
          <cell r="E2578">
            <v>860321</v>
          </cell>
          <cell r="F2578" t="str">
            <v>男</v>
          </cell>
          <cell r="G2578" t="str">
            <v>輕度身心障礙學生</v>
          </cell>
        </row>
        <row r="2579">
          <cell r="A2579">
            <v>106401363</v>
          </cell>
          <cell r="B2579" t="str">
            <v>H225199142</v>
          </cell>
          <cell r="C2579" t="str">
            <v>餐旅</v>
          </cell>
          <cell r="D2579" t="str">
            <v>簡樺</v>
          </cell>
          <cell r="E2579">
            <v>880228</v>
          </cell>
          <cell r="F2579" t="str">
            <v>女</v>
          </cell>
          <cell r="G2579" t="str">
            <v>一般生</v>
          </cell>
        </row>
        <row r="2580">
          <cell r="A2580">
            <v>106401364</v>
          </cell>
          <cell r="B2580" t="str">
            <v>H225178643</v>
          </cell>
          <cell r="C2580" t="str">
            <v>餐旅</v>
          </cell>
          <cell r="D2580" t="str">
            <v>林采潔</v>
          </cell>
          <cell r="E2580">
            <v>871007</v>
          </cell>
          <cell r="F2580" t="str">
            <v>女</v>
          </cell>
          <cell r="G2580" t="str">
            <v>一般生</v>
          </cell>
        </row>
        <row r="2581">
          <cell r="A2581">
            <v>106401365</v>
          </cell>
          <cell r="B2581" t="str">
            <v>H125315242</v>
          </cell>
          <cell r="C2581" t="str">
            <v>餐旅</v>
          </cell>
          <cell r="D2581" t="str">
            <v>王前穎</v>
          </cell>
          <cell r="E2581">
            <v>880331</v>
          </cell>
          <cell r="F2581" t="str">
            <v>男</v>
          </cell>
          <cell r="G2581" t="str">
            <v>一般生</v>
          </cell>
        </row>
        <row r="2582">
          <cell r="A2582">
            <v>106401366</v>
          </cell>
          <cell r="B2582" t="str">
            <v>H225031396</v>
          </cell>
          <cell r="C2582" t="str">
            <v>餐旅</v>
          </cell>
          <cell r="D2582" t="str">
            <v>林珮茹</v>
          </cell>
          <cell r="E2582">
            <v>880130</v>
          </cell>
          <cell r="F2582" t="str">
            <v>女</v>
          </cell>
          <cell r="G2582" t="str">
            <v>一般生</v>
          </cell>
        </row>
        <row r="2583">
          <cell r="A2583">
            <v>106401367</v>
          </cell>
          <cell r="B2583" t="str">
            <v>H125328605</v>
          </cell>
          <cell r="C2583" t="str">
            <v>餐旅</v>
          </cell>
          <cell r="D2583" t="str">
            <v>沈昌頡</v>
          </cell>
          <cell r="E2583">
            <v>870915</v>
          </cell>
          <cell r="F2583" t="str">
            <v>男</v>
          </cell>
          <cell r="G2583" t="str">
            <v>一般生</v>
          </cell>
        </row>
        <row r="2584">
          <cell r="A2584">
            <v>106401368</v>
          </cell>
          <cell r="B2584" t="str">
            <v>U221903293</v>
          </cell>
          <cell r="C2584" t="str">
            <v>餐旅</v>
          </cell>
          <cell r="D2584" t="str">
            <v>施恩雅</v>
          </cell>
          <cell r="E2584">
            <v>871023</v>
          </cell>
          <cell r="F2584" t="str">
            <v>女</v>
          </cell>
          <cell r="G2584" t="str">
            <v>原住民</v>
          </cell>
        </row>
        <row r="2585">
          <cell r="A2585">
            <v>106401369</v>
          </cell>
          <cell r="B2585" t="str">
            <v>H125383928</v>
          </cell>
          <cell r="C2585" t="str">
            <v>餐旅</v>
          </cell>
          <cell r="D2585" t="str">
            <v>劉浩淵</v>
          </cell>
          <cell r="E2585">
            <v>880605</v>
          </cell>
          <cell r="F2585" t="str">
            <v>男</v>
          </cell>
          <cell r="G2585" t="str">
            <v>一般生</v>
          </cell>
        </row>
        <row r="2586">
          <cell r="A2586">
            <v>106401370</v>
          </cell>
          <cell r="B2586" t="str">
            <v>J222857577</v>
          </cell>
          <cell r="C2586" t="str">
            <v>餐旅</v>
          </cell>
          <cell r="D2586" t="str">
            <v>彭婕儀</v>
          </cell>
          <cell r="E2586">
            <v>871007</v>
          </cell>
          <cell r="F2586" t="str">
            <v>女</v>
          </cell>
          <cell r="G2586" t="str">
            <v>原住民</v>
          </cell>
        </row>
        <row r="2587">
          <cell r="A2587">
            <v>106401371</v>
          </cell>
          <cell r="B2587" t="str">
            <v>K123106809</v>
          </cell>
          <cell r="C2587" t="str">
            <v>餐旅</v>
          </cell>
          <cell r="D2587" t="str">
            <v>謝沛頤</v>
          </cell>
          <cell r="E2587">
            <v>880719</v>
          </cell>
          <cell r="F2587" t="str">
            <v>男</v>
          </cell>
          <cell r="G2587" t="str">
            <v>一般生</v>
          </cell>
        </row>
        <row r="2588">
          <cell r="A2588">
            <v>106401372</v>
          </cell>
          <cell r="B2588" t="str">
            <v>K123064548</v>
          </cell>
          <cell r="C2588" t="str">
            <v>餐旅</v>
          </cell>
          <cell r="D2588" t="str">
            <v>陳緯恆</v>
          </cell>
          <cell r="E2588">
            <v>880316</v>
          </cell>
          <cell r="F2588" t="str">
            <v>男</v>
          </cell>
          <cell r="G2588" t="str">
            <v>一般生</v>
          </cell>
        </row>
        <row r="2589">
          <cell r="A2589">
            <v>106401373</v>
          </cell>
          <cell r="B2589" t="str">
            <v>K123093432</v>
          </cell>
          <cell r="C2589" t="str">
            <v>餐旅</v>
          </cell>
          <cell r="D2589" t="str">
            <v>林頎恩</v>
          </cell>
          <cell r="E2589">
            <v>880715</v>
          </cell>
          <cell r="F2589" t="str">
            <v>男</v>
          </cell>
          <cell r="G2589" t="str">
            <v>一般生</v>
          </cell>
        </row>
        <row r="2590">
          <cell r="A2590">
            <v>106401374</v>
          </cell>
          <cell r="B2590" t="str">
            <v>K222902229</v>
          </cell>
          <cell r="C2590" t="str">
            <v>餐旅</v>
          </cell>
          <cell r="D2590" t="str">
            <v>古蕙慈</v>
          </cell>
          <cell r="E2590">
            <v>870919</v>
          </cell>
          <cell r="F2590" t="str">
            <v>女</v>
          </cell>
          <cell r="G2590" t="str">
            <v>一般生</v>
          </cell>
        </row>
        <row r="2591">
          <cell r="A2591">
            <v>106401375</v>
          </cell>
          <cell r="B2591" t="str">
            <v>K222975633</v>
          </cell>
          <cell r="C2591" t="str">
            <v>餐旅</v>
          </cell>
          <cell r="D2591" t="str">
            <v>徐小婷</v>
          </cell>
          <cell r="E2591">
            <v>870902</v>
          </cell>
          <cell r="F2591" t="str">
            <v>女</v>
          </cell>
          <cell r="G2591" t="str">
            <v>一般生</v>
          </cell>
        </row>
        <row r="2592">
          <cell r="A2592">
            <v>106401376</v>
          </cell>
          <cell r="B2592" t="str">
            <v>K222965315</v>
          </cell>
          <cell r="C2592" t="str">
            <v>餐旅</v>
          </cell>
          <cell r="D2592" t="str">
            <v>許婷貽</v>
          </cell>
          <cell r="E2592">
            <v>871123</v>
          </cell>
          <cell r="F2592" t="str">
            <v>女</v>
          </cell>
          <cell r="G2592" t="str">
            <v>一般生</v>
          </cell>
        </row>
        <row r="2593">
          <cell r="A2593">
            <v>106401377</v>
          </cell>
          <cell r="B2593" t="str">
            <v>O100529326</v>
          </cell>
          <cell r="C2593" t="str">
            <v>餐旅</v>
          </cell>
          <cell r="D2593" t="str">
            <v>方品皓</v>
          </cell>
          <cell r="E2593">
            <v>880218</v>
          </cell>
          <cell r="F2593" t="str">
            <v>男</v>
          </cell>
          <cell r="G2593" t="str">
            <v>一般生</v>
          </cell>
        </row>
        <row r="2594">
          <cell r="A2594">
            <v>106401378</v>
          </cell>
          <cell r="B2594" t="str">
            <v>K222968432</v>
          </cell>
          <cell r="C2594" t="str">
            <v>餐旅</v>
          </cell>
          <cell r="D2594" t="str">
            <v>陳玫璇</v>
          </cell>
          <cell r="E2594">
            <v>880514</v>
          </cell>
          <cell r="F2594" t="str">
            <v>女</v>
          </cell>
          <cell r="G2594" t="str">
            <v>一般生</v>
          </cell>
        </row>
        <row r="2595">
          <cell r="A2595">
            <v>106401379</v>
          </cell>
          <cell r="B2595" t="str">
            <v>J222894249</v>
          </cell>
          <cell r="C2595" t="str">
            <v>餐旅</v>
          </cell>
          <cell r="D2595" t="str">
            <v>彭鈺婷</v>
          </cell>
          <cell r="E2595">
            <v>870902</v>
          </cell>
          <cell r="F2595" t="str">
            <v>女</v>
          </cell>
          <cell r="G2595" t="str">
            <v>一般生</v>
          </cell>
        </row>
        <row r="2596">
          <cell r="A2596">
            <v>106401380</v>
          </cell>
          <cell r="B2596" t="str">
            <v>O200508801</v>
          </cell>
          <cell r="C2596" t="str">
            <v>餐旅</v>
          </cell>
          <cell r="D2596" t="str">
            <v>吳欣穎</v>
          </cell>
          <cell r="E2596">
            <v>880208</v>
          </cell>
          <cell r="F2596" t="str">
            <v>女</v>
          </cell>
          <cell r="G2596" t="str">
            <v>一般生</v>
          </cell>
        </row>
        <row r="2597">
          <cell r="A2597">
            <v>106401381</v>
          </cell>
          <cell r="B2597" t="str">
            <v>C121617044</v>
          </cell>
          <cell r="C2597" t="str">
            <v>餐旅</v>
          </cell>
          <cell r="D2597" t="str">
            <v>王均圻</v>
          </cell>
          <cell r="E2597">
            <v>880215</v>
          </cell>
          <cell r="F2597" t="str">
            <v>男</v>
          </cell>
          <cell r="G2597" t="str">
            <v>一般生</v>
          </cell>
        </row>
        <row r="2598">
          <cell r="A2598">
            <v>106401382</v>
          </cell>
          <cell r="B2598" t="str">
            <v>H224920027</v>
          </cell>
          <cell r="C2598" t="str">
            <v>餐旅</v>
          </cell>
          <cell r="D2598" t="str">
            <v>林軒羽</v>
          </cell>
          <cell r="E2598">
            <v>880301</v>
          </cell>
          <cell r="F2598" t="str">
            <v>女</v>
          </cell>
          <cell r="G2598" t="str">
            <v>一般生</v>
          </cell>
        </row>
        <row r="2599">
          <cell r="A2599">
            <v>106401383</v>
          </cell>
          <cell r="B2599" t="str">
            <v>F130603284</v>
          </cell>
          <cell r="C2599" t="str">
            <v>餐旅</v>
          </cell>
          <cell r="D2599" t="str">
            <v>陳永晟</v>
          </cell>
          <cell r="E2599">
            <v>880524</v>
          </cell>
          <cell r="F2599" t="str">
            <v>男</v>
          </cell>
          <cell r="G2599" t="str">
            <v>一般生</v>
          </cell>
        </row>
        <row r="2600">
          <cell r="A2600">
            <v>106401384</v>
          </cell>
          <cell r="B2600" t="str">
            <v>J222858369</v>
          </cell>
          <cell r="C2600" t="str">
            <v>餐旅</v>
          </cell>
          <cell r="D2600" t="str">
            <v>廖育敏</v>
          </cell>
          <cell r="E2600">
            <v>880131</v>
          </cell>
          <cell r="F2600" t="str">
            <v>女</v>
          </cell>
          <cell r="G2600" t="str">
            <v>一般生</v>
          </cell>
        </row>
        <row r="2601">
          <cell r="A2601">
            <v>106401385</v>
          </cell>
          <cell r="B2601" t="str">
            <v>K223008177</v>
          </cell>
          <cell r="C2601" t="str">
            <v>餐旅</v>
          </cell>
          <cell r="D2601" t="str">
            <v>王芊心</v>
          </cell>
          <cell r="E2601">
            <v>880620</v>
          </cell>
          <cell r="F2601" t="str">
            <v>女</v>
          </cell>
          <cell r="G2601" t="str">
            <v>一般生</v>
          </cell>
        </row>
        <row r="2602">
          <cell r="A2602">
            <v>106401386</v>
          </cell>
          <cell r="B2602" t="str">
            <v>F229901557</v>
          </cell>
          <cell r="C2602" t="str">
            <v>餐旅</v>
          </cell>
          <cell r="D2602" t="str">
            <v>柯柔安</v>
          </cell>
          <cell r="E2602">
            <v>880407</v>
          </cell>
          <cell r="F2602" t="str">
            <v>女</v>
          </cell>
          <cell r="G2602" t="str">
            <v>一般生</v>
          </cell>
        </row>
        <row r="2603">
          <cell r="A2603">
            <v>106401390</v>
          </cell>
          <cell r="B2603" t="str">
            <v>O200513786</v>
          </cell>
          <cell r="C2603" t="str">
            <v>餐旅</v>
          </cell>
          <cell r="D2603" t="str">
            <v>陳妤萱</v>
          </cell>
          <cell r="E2603">
            <v>880813</v>
          </cell>
          <cell r="F2603" t="str">
            <v>女</v>
          </cell>
          <cell r="G2603" t="str">
            <v>一般生</v>
          </cell>
        </row>
        <row r="2604">
          <cell r="A2604">
            <v>106401391</v>
          </cell>
          <cell r="B2604" t="str">
            <v>L125445176</v>
          </cell>
          <cell r="C2604" t="str">
            <v>餐旅</v>
          </cell>
          <cell r="D2604" t="str">
            <v>張銘軒</v>
          </cell>
          <cell r="E2604">
            <v>880104</v>
          </cell>
          <cell r="F2604" t="str">
            <v>男</v>
          </cell>
          <cell r="G2604" t="str">
            <v>一般生</v>
          </cell>
        </row>
        <row r="2605">
          <cell r="A2605">
            <v>106401392</v>
          </cell>
          <cell r="B2605" t="str">
            <v>K123096942</v>
          </cell>
          <cell r="C2605" t="str">
            <v>餐旅</v>
          </cell>
          <cell r="D2605" t="str">
            <v>張家菖</v>
          </cell>
          <cell r="E2605">
            <v>880306</v>
          </cell>
          <cell r="F2605" t="str">
            <v>男</v>
          </cell>
          <cell r="G2605" t="str">
            <v>一般生</v>
          </cell>
        </row>
        <row r="2606">
          <cell r="A2606">
            <v>106401393</v>
          </cell>
          <cell r="B2606" t="str">
            <v>J122885542</v>
          </cell>
          <cell r="C2606" t="str">
            <v>餐旅</v>
          </cell>
          <cell r="D2606" t="str">
            <v>黎世棋</v>
          </cell>
          <cell r="E2606">
            <v>860531</v>
          </cell>
          <cell r="F2606" t="str">
            <v>男</v>
          </cell>
          <cell r="G2606" t="str">
            <v>輕度身心障礙學生</v>
          </cell>
        </row>
        <row r="2607">
          <cell r="A2607">
            <v>106401394</v>
          </cell>
          <cell r="B2607" t="str">
            <v>K123104878</v>
          </cell>
          <cell r="C2607" t="str">
            <v>餐旅</v>
          </cell>
          <cell r="D2607" t="str">
            <v>黃振晏</v>
          </cell>
          <cell r="E2607">
            <v>880422</v>
          </cell>
          <cell r="F2607" t="str">
            <v>男</v>
          </cell>
          <cell r="G2607" t="str">
            <v>一般生</v>
          </cell>
        </row>
        <row r="2608">
          <cell r="A2608">
            <v>106401395</v>
          </cell>
          <cell r="B2608" t="str">
            <v>H125163248</v>
          </cell>
          <cell r="C2608" t="str">
            <v>餐旅</v>
          </cell>
          <cell r="D2608" t="str">
            <v>劉愷晏</v>
          </cell>
          <cell r="E2608">
            <v>880309</v>
          </cell>
          <cell r="F2608" t="str">
            <v>男</v>
          </cell>
          <cell r="G2608" t="str">
            <v>一般生</v>
          </cell>
        </row>
        <row r="2609">
          <cell r="A2609">
            <v>106401396</v>
          </cell>
          <cell r="B2609" t="str">
            <v>K123055165</v>
          </cell>
          <cell r="C2609" t="str">
            <v>餐旅</v>
          </cell>
          <cell r="D2609" t="str">
            <v>張廷任</v>
          </cell>
          <cell r="E2609">
            <v>861009</v>
          </cell>
          <cell r="F2609" t="str">
            <v>男</v>
          </cell>
          <cell r="G2609" t="str">
            <v>一般生</v>
          </cell>
        </row>
        <row r="2610">
          <cell r="A2610">
            <v>106401397</v>
          </cell>
          <cell r="B2610" t="str">
            <v>K122999300</v>
          </cell>
          <cell r="C2610" t="str">
            <v>餐旅</v>
          </cell>
          <cell r="D2610" t="str">
            <v>龔柏瑞</v>
          </cell>
          <cell r="E2610">
            <v>870819</v>
          </cell>
          <cell r="F2610" t="str">
            <v>男</v>
          </cell>
          <cell r="G2610" t="str">
            <v>一般生</v>
          </cell>
        </row>
        <row r="2611">
          <cell r="A2611">
            <v>106401398</v>
          </cell>
          <cell r="B2611" t="str">
            <v>K222576112</v>
          </cell>
          <cell r="C2611" t="str">
            <v>餐旅</v>
          </cell>
          <cell r="D2611" t="str">
            <v>陳思穎</v>
          </cell>
          <cell r="E2611">
            <v>861208</v>
          </cell>
          <cell r="F2611" t="str">
            <v>女</v>
          </cell>
          <cell r="G2611" t="str">
            <v>一般生</v>
          </cell>
        </row>
        <row r="2612">
          <cell r="A2612">
            <v>106401399</v>
          </cell>
          <cell r="B2612" t="str">
            <v>K123003438</v>
          </cell>
          <cell r="C2612" t="str">
            <v>餐旅</v>
          </cell>
          <cell r="D2612" t="str">
            <v>陳楷諺</v>
          </cell>
          <cell r="E2612">
            <v>861104</v>
          </cell>
          <cell r="F2612" t="str">
            <v>男</v>
          </cell>
          <cell r="G2612" t="str">
            <v>一般生</v>
          </cell>
        </row>
        <row r="2613">
          <cell r="A2613">
            <v>106401400</v>
          </cell>
          <cell r="B2613" t="str">
            <v>K122845718</v>
          </cell>
          <cell r="C2613" t="str">
            <v>餐旅</v>
          </cell>
          <cell r="D2613" t="str">
            <v>林品翰</v>
          </cell>
          <cell r="E2613">
            <v>880602</v>
          </cell>
          <cell r="F2613" t="str">
            <v>男</v>
          </cell>
          <cell r="G2613" t="str">
            <v>一般生</v>
          </cell>
        </row>
        <row r="2614">
          <cell r="A2614">
            <v>106401401</v>
          </cell>
          <cell r="B2614" t="str">
            <v>K122761173</v>
          </cell>
          <cell r="C2614" t="str">
            <v>餐旅</v>
          </cell>
          <cell r="D2614" t="str">
            <v>吳俊杰</v>
          </cell>
          <cell r="E2614">
            <v>880324</v>
          </cell>
          <cell r="F2614" t="str">
            <v>男</v>
          </cell>
          <cell r="G2614" t="str">
            <v>一般生</v>
          </cell>
        </row>
        <row r="2615">
          <cell r="A2615">
            <v>106401403</v>
          </cell>
          <cell r="B2615" t="str">
            <v>K222996552</v>
          </cell>
          <cell r="C2615" t="str">
            <v>餐旅</v>
          </cell>
          <cell r="D2615" t="str">
            <v>劉兆芸</v>
          </cell>
          <cell r="E2615">
            <v>880212</v>
          </cell>
          <cell r="F2615" t="str">
            <v>女</v>
          </cell>
          <cell r="G2615" t="str">
            <v>一般生</v>
          </cell>
        </row>
        <row r="2616">
          <cell r="A2616">
            <v>106401404</v>
          </cell>
          <cell r="B2616" t="str">
            <v>H124855863</v>
          </cell>
          <cell r="C2616" t="str">
            <v>餐旅</v>
          </cell>
          <cell r="D2616" t="str">
            <v>賴冠儒</v>
          </cell>
          <cell r="E2616">
            <v>880314</v>
          </cell>
          <cell r="F2616" t="str">
            <v>男</v>
          </cell>
          <cell r="G2616" t="str">
            <v>一般生</v>
          </cell>
        </row>
        <row r="2617">
          <cell r="A2617">
            <v>106401405</v>
          </cell>
          <cell r="B2617" t="str">
            <v>H125292931</v>
          </cell>
          <cell r="C2617" t="str">
            <v>餐旅</v>
          </cell>
          <cell r="D2617" t="str">
            <v>陳民豪</v>
          </cell>
          <cell r="E2617">
            <v>880209</v>
          </cell>
          <cell r="F2617" t="str">
            <v>男</v>
          </cell>
          <cell r="G2617" t="str">
            <v>一般生</v>
          </cell>
        </row>
        <row r="2618">
          <cell r="A2618">
            <v>106401406</v>
          </cell>
          <cell r="B2618" t="str">
            <v>F129103077</v>
          </cell>
          <cell r="C2618" t="str">
            <v>餐旅</v>
          </cell>
          <cell r="D2618" t="str">
            <v>劉宸豪</v>
          </cell>
          <cell r="E2618">
            <v>870204</v>
          </cell>
          <cell r="F2618" t="str">
            <v>男</v>
          </cell>
          <cell r="G2618" t="str">
            <v>一般生</v>
          </cell>
        </row>
        <row r="2619">
          <cell r="A2619">
            <v>106401407</v>
          </cell>
          <cell r="B2619" t="str">
            <v>X220473368</v>
          </cell>
          <cell r="C2619" t="str">
            <v>餐旅</v>
          </cell>
          <cell r="D2619" t="str">
            <v>魏怡婷</v>
          </cell>
          <cell r="E2619">
            <v>861202</v>
          </cell>
          <cell r="F2619" t="str">
            <v>女</v>
          </cell>
          <cell r="G2619" t="str">
            <v>一般生</v>
          </cell>
        </row>
        <row r="2620">
          <cell r="A2620">
            <v>106401408</v>
          </cell>
          <cell r="B2620" t="str">
            <v>O100488697</v>
          </cell>
          <cell r="C2620" t="str">
            <v>餐旅</v>
          </cell>
          <cell r="D2620" t="str">
            <v>楊以豪</v>
          </cell>
          <cell r="E2620">
            <v>880221</v>
          </cell>
          <cell r="F2620" t="str">
            <v>男</v>
          </cell>
          <cell r="G2620" t="str">
            <v>一般生</v>
          </cell>
        </row>
        <row r="2621">
          <cell r="A2621">
            <v>106401409</v>
          </cell>
          <cell r="B2621" t="str">
            <v>H124965453</v>
          </cell>
          <cell r="C2621" t="str">
            <v>餐旅</v>
          </cell>
          <cell r="D2621" t="str">
            <v>李宗諺</v>
          </cell>
          <cell r="E2621">
            <v>850405</v>
          </cell>
          <cell r="F2621" t="str">
            <v>男</v>
          </cell>
          <cell r="G2621" t="str">
            <v>一般生</v>
          </cell>
        </row>
        <row r="2622">
          <cell r="A2622">
            <v>106401410</v>
          </cell>
          <cell r="B2622" t="str">
            <v>K123098008</v>
          </cell>
          <cell r="C2622" t="str">
            <v>餐旅</v>
          </cell>
          <cell r="D2622" t="str">
            <v>劉弘輝</v>
          </cell>
          <cell r="E2622">
            <v>871214</v>
          </cell>
          <cell r="F2622" t="str">
            <v>男</v>
          </cell>
          <cell r="G2622" t="str">
            <v>一般生</v>
          </cell>
        </row>
        <row r="2623">
          <cell r="A2623">
            <v>106401411</v>
          </cell>
          <cell r="B2623" t="str">
            <v>K123068279</v>
          </cell>
          <cell r="C2623" t="str">
            <v>餐旅</v>
          </cell>
          <cell r="D2623" t="str">
            <v>葉芃</v>
          </cell>
          <cell r="E2623">
            <v>880612</v>
          </cell>
          <cell r="F2623" t="str">
            <v>男</v>
          </cell>
          <cell r="G2623" t="str">
            <v>一般生</v>
          </cell>
        </row>
        <row r="2624">
          <cell r="A2624">
            <v>106401412</v>
          </cell>
          <cell r="B2624" t="str">
            <v>U121980716</v>
          </cell>
          <cell r="C2624" t="str">
            <v>餐旅</v>
          </cell>
          <cell r="D2624" t="str">
            <v>沈博澤</v>
          </cell>
          <cell r="E2624">
            <v>860909</v>
          </cell>
          <cell r="F2624" t="str">
            <v>男</v>
          </cell>
          <cell r="G2624" t="str">
            <v>一般生</v>
          </cell>
        </row>
        <row r="2625">
          <cell r="A2625">
            <v>106401413</v>
          </cell>
          <cell r="B2625" t="str">
            <v>K123064431</v>
          </cell>
          <cell r="C2625" t="str">
            <v>餐旅</v>
          </cell>
          <cell r="D2625" t="str">
            <v>劉俊和</v>
          </cell>
          <cell r="E2625">
            <v>880306</v>
          </cell>
          <cell r="F2625" t="str">
            <v>男</v>
          </cell>
          <cell r="G2625" t="str">
            <v>一般生</v>
          </cell>
        </row>
        <row r="2626">
          <cell r="A2626">
            <v>106401501</v>
          </cell>
          <cell r="B2626" t="str">
            <v>H125371446</v>
          </cell>
          <cell r="C2626" t="str">
            <v>多遊</v>
          </cell>
          <cell r="D2626" t="str">
            <v>劉學霖</v>
          </cell>
          <cell r="E2626">
            <v>880330</v>
          </cell>
          <cell r="F2626" t="str">
            <v>男</v>
          </cell>
          <cell r="G2626" t="str">
            <v>一般生</v>
          </cell>
        </row>
        <row r="2627">
          <cell r="A2627">
            <v>106401502</v>
          </cell>
          <cell r="B2627" t="str">
            <v>G122379510</v>
          </cell>
          <cell r="C2627" t="str">
            <v>多遊</v>
          </cell>
          <cell r="D2627" t="str">
            <v>朱天靖</v>
          </cell>
          <cell r="E2627">
            <v>880525</v>
          </cell>
          <cell r="F2627" t="str">
            <v>男</v>
          </cell>
          <cell r="G2627" t="str">
            <v>一般生</v>
          </cell>
        </row>
        <row r="2628">
          <cell r="A2628">
            <v>106401503</v>
          </cell>
          <cell r="B2628" t="str">
            <v>K123107637</v>
          </cell>
          <cell r="C2628" t="str">
            <v>多遊</v>
          </cell>
          <cell r="D2628" t="str">
            <v>巫瑋軒</v>
          </cell>
          <cell r="E2628">
            <v>880717</v>
          </cell>
          <cell r="F2628" t="str">
            <v>男</v>
          </cell>
          <cell r="G2628" t="str">
            <v>一般生</v>
          </cell>
        </row>
        <row r="2629">
          <cell r="A2629">
            <v>106401504</v>
          </cell>
          <cell r="B2629" t="str">
            <v>J222875879</v>
          </cell>
          <cell r="C2629" t="str">
            <v>多遊</v>
          </cell>
          <cell r="D2629" t="str">
            <v>彭佳雯</v>
          </cell>
          <cell r="E2629">
            <v>871008</v>
          </cell>
          <cell r="F2629" t="str">
            <v>女</v>
          </cell>
          <cell r="G2629" t="str">
            <v>一般生</v>
          </cell>
        </row>
        <row r="2630">
          <cell r="A2630">
            <v>106401505</v>
          </cell>
          <cell r="B2630" t="str">
            <v>K123107440</v>
          </cell>
          <cell r="C2630" t="str">
            <v>多遊</v>
          </cell>
          <cell r="D2630" t="str">
            <v>江育全</v>
          </cell>
          <cell r="E2630">
            <v>880429</v>
          </cell>
          <cell r="F2630" t="str">
            <v>男</v>
          </cell>
          <cell r="G2630" t="str">
            <v>一般生</v>
          </cell>
        </row>
        <row r="2631">
          <cell r="A2631">
            <v>106401506</v>
          </cell>
          <cell r="B2631" t="str">
            <v>A126900202</v>
          </cell>
          <cell r="C2631" t="str">
            <v>多遊</v>
          </cell>
          <cell r="D2631" t="str">
            <v>洪翊翔</v>
          </cell>
          <cell r="E2631">
            <v>880519</v>
          </cell>
          <cell r="F2631" t="str">
            <v>男</v>
          </cell>
          <cell r="G2631" t="str">
            <v>一般生</v>
          </cell>
        </row>
        <row r="2632">
          <cell r="A2632">
            <v>106401507</v>
          </cell>
          <cell r="B2632" t="str">
            <v>Q124280853</v>
          </cell>
          <cell r="C2632" t="str">
            <v>多遊</v>
          </cell>
          <cell r="D2632" t="str">
            <v>賴亮智</v>
          </cell>
          <cell r="E2632">
            <v>880807</v>
          </cell>
          <cell r="F2632" t="str">
            <v>男</v>
          </cell>
          <cell r="G2632" t="str">
            <v>一般生</v>
          </cell>
        </row>
        <row r="2633">
          <cell r="A2633">
            <v>106401509</v>
          </cell>
          <cell r="B2633" t="str">
            <v>A130531975</v>
          </cell>
          <cell r="C2633" t="str">
            <v>多遊</v>
          </cell>
          <cell r="D2633" t="str">
            <v>陳禹丞</v>
          </cell>
          <cell r="E2633">
            <v>880518</v>
          </cell>
          <cell r="F2633" t="str">
            <v>男</v>
          </cell>
          <cell r="G2633" t="str">
            <v>一般生</v>
          </cell>
        </row>
        <row r="2634">
          <cell r="A2634">
            <v>106401510</v>
          </cell>
          <cell r="B2634" t="str">
            <v>J122959529</v>
          </cell>
          <cell r="C2634" t="str">
            <v>多遊</v>
          </cell>
          <cell r="D2634" t="str">
            <v>黃咨樺</v>
          </cell>
          <cell r="E2634">
            <v>880704</v>
          </cell>
          <cell r="F2634" t="str">
            <v>男</v>
          </cell>
          <cell r="G2634" t="str">
            <v>一般生</v>
          </cell>
        </row>
        <row r="2635">
          <cell r="A2635">
            <v>106401512</v>
          </cell>
          <cell r="B2635" t="str">
            <v>K223004482</v>
          </cell>
          <cell r="C2635" t="str">
            <v>多遊</v>
          </cell>
          <cell r="D2635" t="str">
            <v>張寶云</v>
          </cell>
          <cell r="E2635">
            <v>880418</v>
          </cell>
          <cell r="F2635" t="str">
            <v>女</v>
          </cell>
          <cell r="G2635" t="str">
            <v>一般生</v>
          </cell>
        </row>
        <row r="2636">
          <cell r="A2636">
            <v>106401513</v>
          </cell>
          <cell r="B2636" t="str">
            <v>J222876189</v>
          </cell>
          <cell r="C2636" t="str">
            <v>多遊</v>
          </cell>
          <cell r="D2636" t="str">
            <v>陳玥菱</v>
          </cell>
          <cell r="E2636">
            <v>880118</v>
          </cell>
          <cell r="F2636" t="str">
            <v>女</v>
          </cell>
          <cell r="G2636" t="str">
            <v>一般生</v>
          </cell>
        </row>
        <row r="2637">
          <cell r="A2637">
            <v>106401514</v>
          </cell>
          <cell r="B2637" t="str">
            <v>O100528356</v>
          </cell>
          <cell r="C2637" t="str">
            <v>多遊</v>
          </cell>
          <cell r="D2637" t="str">
            <v>曾伊廷</v>
          </cell>
          <cell r="E2637">
            <v>880128</v>
          </cell>
          <cell r="F2637" t="str">
            <v>男</v>
          </cell>
          <cell r="G2637" t="str">
            <v>一般生</v>
          </cell>
        </row>
        <row r="2638">
          <cell r="A2638">
            <v>106401516</v>
          </cell>
          <cell r="B2638" t="str">
            <v>H225198118</v>
          </cell>
          <cell r="C2638" t="str">
            <v>多遊</v>
          </cell>
          <cell r="D2638" t="str">
            <v>古家玲</v>
          </cell>
          <cell r="E2638">
            <v>871205</v>
          </cell>
          <cell r="F2638" t="str">
            <v>女</v>
          </cell>
          <cell r="G2638" t="str">
            <v>一般生</v>
          </cell>
        </row>
        <row r="2639">
          <cell r="A2639">
            <v>106401517</v>
          </cell>
          <cell r="B2639" t="str">
            <v>J122975283</v>
          </cell>
          <cell r="C2639" t="str">
            <v>多遊</v>
          </cell>
          <cell r="D2639" t="str">
            <v>劉聿登</v>
          </cell>
          <cell r="E2639">
            <v>880805</v>
          </cell>
          <cell r="F2639" t="str">
            <v>男</v>
          </cell>
          <cell r="G2639" t="str">
            <v>一般生</v>
          </cell>
        </row>
        <row r="2640">
          <cell r="A2640">
            <v>106401518</v>
          </cell>
          <cell r="B2640" t="str">
            <v>J122937658</v>
          </cell>
          <cell r="C2640" t="str">
            <v>多遊</v>
          </cell>
          <cell r="D2640" t="str">
            <v>劉彥成</v>
          </cell>
          <cell r="E2640">
            <v>871126</v>
          </cell>
          <cell r="F2640" t="str">
            <v>男</v>
          </cell>
          <cell r="G2640" t="str">
            <v>一般生</v>
          </cell>
        </row>
        <row r="2641">
          <cell r="A2641">
            <v>106401519</v>
          </cell>
          <cell r="B2641" t="str">
            <v>F229919577</v>
          </cell>
          <cell r="C2641" t="str">
            <v>多遊</v>
          </cell>
          <cell r="D2641" t="str">
            <v>郭蕙瑜</v>
          </cell>
          <cell r="E2641">
            <v>880525</v>
          </cell>
          <cell r="F2641" t="str">
            <v>女</v>
          </cell>
          <cell r="G2641" t="str">
            <v>一般生</v>
          </cell>
        </row>
        <row r="2642">
          <cell r="A2642">
            <v>106401520</v>
          </cell>
          <cell r="B2642" t="str">
            <v>K222773068</v>
          </cell>
          <cell r="C2642" t="str">
            <v>多遊</v>
          </cell>
          <cell r="D2642" t="str">
            <v>周雨萱</v>
          </cell>
          <cell r="E2642">
            <v>880301</v>
          </cell>
          <cell r="F2642" t="str">
            <v>女</v>
          </cell>
          <cell r="G2642" t="str">
            <v>一般生</v>
          </cell>
        </row>
        <row r="2643">
          <cell r="A2643">
            <v>106401521</v>
          </cell>
          <cell r="B2643" t="str">
            <v>J222896298</v>
          </cell>
          <cell r="C2643" t="str">
            <v>多遊</v>
          </cell>
          <cell r="D2643" t="str">
            <v>劉姿儀</v>
          </cell>
          <cell r="E2643">
            <v>871226</v>
          </cell>
          <cell r="F2643" t="str">
            <v>女</v>
          </cell>
          <cell r="G2643" t="str">
            <v>一般生</v>
          </cell>
        </row>
        <row r="2644">
          <cell r="A2644">
            <v>106401522</v>
          </cell>
          <cell r="B2644" t="str">
            <v>K223008328</v>
          </cell>
          <cell r="C2644" t="str">
            <v>多遊</v>
          </cell>
          <cell r="D2644" t="str">
            <v>王貞淑</v>
          </cell>
          <cell r="E2644">
            <v>880705</v>
          </cell>
          <cell r="F2644" t="str">
            <v>女</v>
          </cell>
          <cell r="G2644" t="str">
            <v>一般生</v>
          </cell>
        </row>
        <row r="2645">
          <cell r="A2645">
            <v>106401523</v>
          </cell>
          <cell r="B2645" t="str">
            <v>U221760583</v>
          </cell>
          <cell r="C2645" t="str">
            <v>多遊</v>
          </cell>
          <cell r="D2645" t="str">
            <v>邱星樺</v>
          </cell>
          <cell r="E2645">
            <v>880711</v>
          </cell>
          <cell r="F2645" t="str">
            <v>女</v>
          </cell>
          <cell r="G2645" t="str">
            <v>一般生</v>
          </cell>
        </row>
        <row r="2646">
          <cell r="A2646">
            <v>106401524</v>
          </cell>
          <cell r="B2646" t="str">
            <v>O100524385</v>
          </cell>
          <cell r="C2646" t="str">
            <v>多遊</v>
          </cell>
          <cell r="D2646" t="str">
            <v>宋沅晉</v>
          </cell>
          <cell r="E2646">
            <v>880629</v>
          </cell>
          <cell r="F2646" t="str">
            <v>男</v>
          </cell>
          <cell r="G2646" t="str">
            <v>一般生</v>
          </cell>
        </row>
        <row r="2647">
          <cell r="A2647">
            <v>106401525</v>
          </cell>
          <cell r="B2647" t="str">
            <v>KC30077940</v>
          </cell>
          <cell r="C2647" t="str">
            <v>多遊</v>
          </cell>
          <cell r="D2647" t="str">
            <v>盧振興</v>
          </cell>
          <cell r="E2647">
            <v>870721</v>
          </cell>
          <cell r="F2647" t="str">
            <v>男</v>
          </cell>
          <cell r="G2647" t="str">
            <v>外籍生</v>
          </cell>
        </row>
        <row r="2648">
          <cell r="A2648">
            <v>106401526</v>
          </cell>
          <cell r="B2648" t="str">
            <v>S224418762</v>
          </cell>
          <cell r="C2648" t="str">
            <v>多遊</v>
          </cell>
          <cell r="D2648" t="str">
            <v>鄭俶如</v>
          </cell>
          <cell r="E2648">
            <v>880409</v>
          </cell>
          <cell r="F2648" t="str">
            <v>女</v>
          </cell>
          <cell r="G2648" t="str">
            <v>一般生</v>
          </cell>
        </row>
        <row r="2649">
          <cell r="A2649">
            <v>106401528</v>
          </cell>
          <cell r="B2649" t="str">
            <v>B223260508</v>
          </cell>
          <cell r="C2649" t="str">
            <v>多遊</v>
          </cell>
          <cell r="D2649" t="str">
            <v>黃頤</v>
          </cell>
          <cell r="E2649">
            <v>880228</v>
          </cell>
          <cell r="F2649" t="str">
            <v>女</v>
          </cell>
          <cell r="G2649" t="str">
            <v>一般生</v>
          </cell>
        </row>
        <row r="2650">
          <cell r="A2650">
            <v>106401529</v>
          </cell>
          <cell r="B2650" t="str">
            <v>A226914011</v>
          </cell>
          <cell r="C2650" t="str">
            <v>多遊</v>
          </cell>
          <cell r="D2650" t="str">
            <v>徐繪晴</v>
          </cell>
          <cell r="E2650">
            <v>880706</v>
          </cell>
          <cell r="F2650" t="str">
            <v>女</v>
          </cell>
          <cell r="G2650" t="str">
            <v>輕度身心障礙學生</v>
          </cell>
        </row>
        <row r="2651">
          <cell r="A2651">
            <v>106401531</v>
          </cell>
          <cell r="B2651" t="str">
            <v>K123088164</v>
          </cell>
          <cell r="C2651" t="str">
            <v>多遊</v>
          </cell>
          <cell r="D2651" t="str">
            <v>李柏宏</v>
          </cell>
          <cell r="E2651">
            <v>880615</v>
          </cell>
          <cell r="F2651" t="str">
            <v>男</v>
          </cell>
          <cell r="G2651" t="str">
            <v>一般生</v>
          </cell>
        </row>
        <row r="2652">
          <cell r="A2652">
            <v>106401532</v>
          </cell>
          <cell r="B2652" t="str">
            <v>K223007509</v>
          </cell>
          <cell r="C2652" t="str">
            <v>多遊</v>
          </cell>
          <cell r="D2652" t="str">
            <v>黃莉婷</v>
          </cell>
          <cell r="E2652">
            <v>880426</v>
          </cell>
          <cell r="F2652" t="str">
            <v>女</v>
          </cell>
          <cell r="G2652" t="str">
            <v>一般生</v>
          </cell>
        </row>
        <row r="2653">
          <cell r="A2653">
            <v>106401533</v>
          </cell>
          <cell r="B2653" t="str">
            <v>K122566418</v>
          </cell>
          <cell r="C2653" t="str">
            <v>多遊</v>
          </cell>
          <cell r="D2653" t="str">
            <v>邱國彰</v>
          </cell>
          <cell r="E2653">
            <v>870930</v>
          </cell>
          <cell r="F2653" t="str">
            <v>男</v>
          </cell>
          <cell r="G2653" t="str">
            <v>一般生</v>
          </cell>
        </row>
        <row r="2654">
          <cell r="A2654">
            <v>106401534</v>
          </cell>
          <cell r="B2654" t="str">
            <v>A128500139</v>
          </cell>
          <cell r="C2654" t="str">
            <v>多遊</v>
          </cell>
          <cell r="D2654" t="str">
            <v>蘇本承</v>
          </cell>
          <cell r="E2654">
            <v>871003</v>
          </cell>
          <cell r="F2654" t="str">
            <v>男</v>
          </cell>
          <cell r="G2654" t="str">
            <v>一般生</v>
          </cell>
        </row>
        <row r="2655">
          <cell r="A2655">
            <v>106401535</v>
          </cell>
          <cell r="B2655" t="str">
            <v>K222965771</v>
          </cell>
          <cell r="C2655" t="str">
            <v>多遊</v>
          </cell>
          <cell r="D2655" t="str">
            <v>許筑恩</v>
          </cell>
          <cell r="E2655">
            <v>871225</v>
          </cell>
          <cell r="F2655" t="str">
            <v>女</v>
          </cell>
          <cell r="G2655" t="str">
            <v>一般生</v>
          </cell>
        </row>
        <row r="2656">
          <cell r="A2656">
            <v>106401536</v>
          </cell>
          <cell r="B2656" t="str">
            <v>K122784274</v>
          </cell>
          <cell r="C2656" t="str">
            <v>多遊</v>
          </cell>
          <cell r="D2656" t="str">
            <v>余柏鋒</v>
          </cell>
          <cell r="E2656">
            <v>860419</v>
          </cell>
          <cell r="F2656" t="str">
            <v>男</v>
          </cell>
          <cell r="G2656" t="str">
            <v>一般生</v>
          </cell>
        </row>
        <row r="2657">
          <cell r="A2657">
            <v>106401538</v>
          </cell>
          <cell r="B2657" t="str">
            <v>H124471385</v>
          </cell>
          <cell r="C2657" t="str">
            <v>多遊</v>
          </cell>
          <cell r="D2657" t="str">
            <v>張正煌</v>
          </cell>
          <cell r="E2657">
            <v>860916</v>
          </cell>
          <cell r="F2657" t="str">
            <v>男</v>
          </cell>
          <cell r="G2657" t="str">
            <v>一般生</v>
          </cell>
        </row>
        <row r="2658">
          <cell r="A2658">
            <v>106401539</v>
          </cell>
          <cell r="B2658" t="str">
            <v>Q124300583</v>
          </cell>
          <cell r="C2658" t="str">
            <v>多遊</v>
          </cell>
          <cell r="D2658" t="str">
            <v>游博均</v>
          </cell>
          <cell r="E2658">
            <v>880110</v>
          </cell>
          <cell r="F2658" t="str">
            <v>男</v>
          </cell>
          <cell r="G2658" t="str">
            <v>輕度身心障礙學生</v>
          </cell>
        </row>
        <row r="2659">
          <cell r="A2659">
            <v>106401540</v>
          </cell>
          <cell r="B2659" t="str">
            <v>K123094788</v>
          </cell>
          <cell r="C2659" t="str">
            <v>多遊</v>
          </cell>
          <cell r="D2659" t="str">
            <v>張雅博</v>
          </cell>
          <cell r="E2659">
            <v>871007</v>
          </cell>
          <cell r="F2659" t="str">
            <v>男</v>
          </cell>
          <cell r="G2659" t="str">
            <v>一般生</v>
          </cell>
        </row>
        <row r="2660">
          <cell r="A2660">
            <v>106401541</v>
          </cell>
          <cell r="B2660" t="str">
            <v>F130498318</v>
          </cell>
          <cell r="C2660" t="str">
            <v>多遊</v>
          </cell>
          <cell r="D2660" t="str">
            <v>江仲凱</v>
          </cell>
          <cell r="E2660">
            <v>880723</v>
          </cell>
          <cell r="F2660" t="str">
            <v>男</v>
          </cell>
          <cell r="G2660" t="str">
            <v>一般生</v>
          </cell>
        </row>
        <row r="2661">
          <cell r="A2661">
            <v>106401651</v>
          </cell>
          <cell r="B2661" t="str">
            <v>N225363413</v>
          </cell>
          <cell r="C2661" t="str">
            <v>時尚</v>
          </cell>
          <cell r="D2661" t="str">
            <v>李毓琁</v>
          </cell>
          <cell r="E2661">
            <v>880115</v>
          </cell>
          <cell r="F2661" t="str">
            <v>女</v>
          </cell>
          <cell r="G2661" t="str">
            <v>一般生</v>
          </cell>
        </row>
        <row r="2662">
          <cell r="A2662">
            <v>106401654</v>
          </cell>
          <cell r="B2662" t="str">
            <v>K223008453</v>
          </cell>
          <cell r="C2662" t="str">
            <v>時尚</v>
          </cell>
          <cell r="D2662" t="str">
            <v>呂珮瑀</v>
          </cell>
          <cell r="E2662">
            <v>880718</v>
          </cell>
          <cell r="F2662" t="str">
            <v>女</v>
          </cell>
          <cell r="G2662" t="str">
            <v>一般生</v>
          </cell>
        </row>
        <row r="2663">
          <cell r="A2663">
            <v>106401655</v>
          </cell>
          <cell r="B2663" t="str">
            <v>L225251783</v>
          </cell>
          <cell r="C2663" t="str">
            <v>時尚</v>
          </cell>
          <cell r="D2663" t="str">
            <v>江家霈</v>
          </cell>
          <cell r="E2663">
            <v>880414</v>
          </cell>
          <cell r="F2663" t="str">
            <v>女</v>
          </cell>
          <cell r="G2663" t="str">
            <v>一般生</v>
          </cell>
        </row>
        <row r="2664">
          <cell r="A2664">
            <v>106401656</v>
          </cell>
          <cell r="B2664" t="str">
            <v>L225358652</v>
          </cell>
          <cell r="C2664" t="str">
            <v>時尚</v>
          </cell>
          <cell r="D2664" t="str">
            <v>陳芊雅</v>
          </cell>
          <cell r="E2664">
            <v>880427</v>
          </cell>
          <cell r="F2664" t="str">
            <v>女</v>
          </cell>
          <cell r="G2664" t="str">
            <v>一般生</v>
          </cell>
        </row>
        <row r="2665">
          <cell r="A2665">
            <v>106401657</v>
          </cell>
          <cell r="B2665" t="str">
            <v>L225190972</v>
          </cell>
          <cell r="C2665" t="str">
            <v>時尚</v>
          </cell>
          <cell r="D2665" t="str">
            <v>廖苡喬</v>
          </cell>
          <cell r="E2665">
            <v>880501</v>
          </cell>
          <cell r="F2665" t="str">
            <v>女</v>
          </cell>
          <cell r="G2665" t="str">
            <v>一般生</v>
          </cell>
        </row>
        <row r="2666">
          <cell r="A2666">
            <v>106401658</v>
          </cell>
          <cell r="B2666" t="str">
            <v>J222897508</v>
          </cell>
          <cell r="C2666" t="str">
            <v>時尚</v>
          </cell>
          <cell r="D2666" t="str">
            <v>黃薇涓</v>
          </cell>
          <cell r="E2666">
            <v>870922</v>
          </cell>
          <cell r="F2666" t="str">
            <v>女</v>
          </cell>
          <cell r="G2666" t="str">
            <v>一般生</v>
          </cell>
        </row>
        <row r="2667">
          <cell r="A2667">
            <v>106401660</v>
          </cell>
          <cell r="B2667" t="str">
            <v>H224211596</v>
          </cell>
          <cell r="C2667" t="str">
            <v>時尚</v>
          </cell>
          <cell r="D2667" t="str">
            <v>徐婉茹</v>
          </cell>
          <cell r="E2667">
            <v>880329</v>
          </cell>
          <cell r="F2667" t="str">
            <v>女</v>
          </cell>
          <cell r="G2667" t="str">
            <v>一般生</v>
          </cell>
        </row>
        <row r="2668">
          <cell r="A2668">
            <v>106401661</v>
          </cell>
          <cell r="B2668" t="str">
            <v>H225220679</v>
          </cell>
          <cell r="C2668" t="str">
            <v>時尚</v>
          </cell>
          <cell r="D2668" t="str">
            <v>徐靈慧</v>
          </cell>
          <cell r="E2668">
            <v>880716</v>
          </cell>
          <cell r="F2668" t="str">
            <v>女</v>
          </cell>
          <cell r="G2668" t="str">
            <v>一般生</v>
          </cell>
        </row>
        <row r="2669">
          <cell r="A2669">
            <v>106401662</v>
          </cell>
          <cell r="B2669" t="str">
            <v>Q224119173</v>
          </cell>
          <cell r="C2669" t="str">
            <v>時尚</v>
          </cell>
          <cell r="D2669" t="str">
            <v>詹珮瑄</v>
          </cell>
          <cell r="E2669">
            <v>880622</v>
          </cell>
          <cell r="F2669" t="str">
            <v>女</v>
          </cell>
          <cell r="G2669" t="str">
            <v>一般生</v>
          </cell>
        </row>
        <row r="2670">
          <cell r="A2670">
            <v>106401663</v>
          </cell>
          <cell r="B2670" t="str">
            <v>H224910996</v>
          </cell>
          <cell r="C2670" t="str">
            <v>時尚</v>
          </cell>
          <cell r="D2670" t="str">
            <v>呂蓓翎</v>
          </cell>
          <cell r="E2670">
            <v>870920</v>
          </cell>
          <cell r="F2670" t="str">
            <v>女</v>
          </cell>
          <cell r="G2670" t="str">
            <v>一般生</v>
          </cell>
        </row>
        <row r="2671">
          <cell r="A2671">
            <v>106401664</v>
          </cell>
          <cell r="B2671" t="str">
            <v>J222909030</v>
          </cell>
          <cell r="C2671" t="str">
            <v>時尚</v>
          </cell>
          <cell r="D2671" t="str">
            <v>徐敏真</v>
          </cell>
          <cell r="E2671">
            <v>880418</v>
          </cell>
          <cell r="F2671" t="str">
            <v>女</v>
          </cell>
          <cell r="G2671" t="str">
            <v>一般生</v>
          </cell>
        </row>
        <row r="2672">
          <cell r="A2672">
            <v>106401665</v>
          </cell>
          <cell r="B2672" t="str">
            <v>H225151115</v>
          </cell>
          <cell r="C2672" t="str">
            <v>時尚</v>
          </cell>
          <cell r="D2672" t="str">
            <v>古乙岑</v>
          </cell>
          <cell r="E2672">
            <v>880121</v>
          </cell>
          <cell r="F2672" t="str">
            <v>女</v>
          </cell>
          <cell r="G2672" t="str">
            <v>一般生</v>
          </cell>
        </row>
        <row r="2673">
          <cell r="A2673">
            <v>106401666</v>
          </cell>
          <cell r="B2673" t="str">
            <v>H125168467</v>
          </cell>
          <cell r="C2673" t="str">
            <v>時尚</v>
          </cell>
          <cell r="D2673" t="str">
            <v>陳聖文</v>
          </cell>
          <cell r="E2673">
            <v>880521</v>
          </cell>
          <cell r="F2673" t="str">
            <v>男</v>
          </cell>
          <cell r="G2673" t="str">
            <v>一般生</v>
          </cell>
        </row>
        <row r="2674">
          <cell r="A2674">
            <v>106401667</v>
          </cell>
          <cell r="B2674" t="str">
            <v>L225055067</v>
          </cell>
          <cell r="C2674" t="str">
            <v>時尚</v>
          </cell>
          <cell r="D2674" t="str">
            <v>張芸瑄</v>
          </cell>
          <cell r="E2674">
            <v>870928</v>
          </cell>
          <cell r="F2674" t="str">
            <v>女</v>
          </cell>
          <cell r="G2674" t="str">
            <v>一般生</v>
          </cell>
        </row>
        <row r="2675">
          <cell r="A2675">
            <v>106401668</v>
          </cell>
          <cell r="B2675" t="str">
            <v>H225191048</v>
          </cell>
          <cell r="C2675" t="str">
            <v>時尚</v>
          </cell>
          <cell r="D2675" t="str">
            <v>朱嘉惠</v>
          </cell>
          <cell r="E2675">
            <v>880227</v>
          </cell>
          <cell r="F2675" t="str">
            <v>女</v>
          </cell>
          <cell r="G2675" t="str">
            <v>一般生</v>
          </cell>
        </row>
        <row r="2676">
          <cell r="A2676">
            <v>106401670</v>
          </cell>
          <cell r="B2676" t="str">
            <v>H225102603</v>
          </cell>
          <cell r="C2676" t="str">
            <v>時尚</v>
          </cell>
          <cell r="D2676" t="str">
            <v>王宇徵</v>
          </cell>
          <cell r="E2676">
            <v>880329</v>
          </cell>
          <cell r="F2676" t="str">
            <v>女</v>
          </cell>
          <cell r="G2676" t="str">
            <v>一般生</v>
          </cell>
        </row>
        <row r="2677">
          <cell r="A2677">
            <v>106401671</v>
          </cell>
          <cell r="B2677" t="str">
            <v>H224073229</v>
          </cell>
          <cell r="C2677" t="str">
            <v>時尚</v>
          </cell>
          <cell r="D2677" t="str">
            <v>呂文慈</v>
          </cell>
          <cell r="E2677">
            <v>880406</v>
          </cell>
          <cell r="F2677" t="str">
            <v>女</v>
          </cell>
          <cell r="G2677" t="str">
            <v>一般生</v>
          </cell>
        </row>
        <row r="2678">
          <cell r="A2678">
            <v>106401672</v>
          </cell>
          <cell r="B2678" t="str">
            <v>H225193999</v>
          </cell>
          <cell r="C2678" t="str">
            <v>時尚</v>
          </cell>
          <cell r="D2678" t="str">
            <v>陳語潔</v>
          </cell>
          <cell r="E2678">
            <v>880425</v>
          </cell>
          <cell r="F2678" t="str">
            <v>女</v>
          </cell>
          <cell r="G2678" t="str">
            <v>一般生</v>
          </cell>
        </row>
        <row r="2679">
          <cell r="A2679">
            <v>106401673</v>
          </cell>
          <cell r="B2679" t="str">
            <v>V221550702</v>
          </cell>
          <cell r="C2679" t="str">
            <v>時尚</v>
          </cell>
          <cell r="D2679" t="str">
            <v>林子娟</v>
          </cell>
          <cell r="E2679">
            <v>880319</v>
          </cell>
          <cell r="F2679" t="str">
            <v>女</v>
          </cell>
          <cell r="G2679" t="str">
            <v>原住民</v>
          </cell>
        </row>
        <row r="2680">
          <cell r="A2680">
            <v>106401675</v>
          </cell>
          <cell r="B2680" t="str">
            <v>H225096208</v>
          </cell>
          <cell r="C2680" t="str">
            <v>時尚</v>
          </cell>
          <cell r="D2680" t="str">
            <v>葉彥希</v>
          </cell>
          <cell r="E2680">
            <v>870918</v>
          </cell>
          <cell r="F2680" t="str">
            <v>女</v>
          </cell>
          <cell r="G2680" t="str">
            <v>一般生</v>
          </cell>
        </row>
        <row r="2681">
          <cell r="A2681">
            <v>106401676</v>
          </cell>
          <cell r="B2681" t="str">
            <v>H225149491</v>
          </cell>
          <cell r="C2681" t="str">
            <v>時尚</v>
          </cell>
          <cell r="D2681" t="str">
            <v>邱奕婷</v>
          </cell>
          <cell r="E2681">
            <v>871117</v>
          </cell>
          <cell r="F2681" t="str">
            <v>女</v>
          </cell>
          <cell r="G2681" t="str">
            <v>一般生</v>
          </cell>
        </row>
        <row r="2682">
          <cell r="A2682">
            <v>106401677</v>
          </cell>
          <cell r="B2682" t="str">
            <v>K222968969</v>
          </cell>
          <cell r="C2682" t="str">
            <v>時尚</v>
          </cell>
          <cell r="D2682" t="str">
            <v>鄭曉真</v>
          </cell>
          <cell r="E2682">
            <v>880625</v>
          </cell>
          <cell r="F2682" t="str">
            <v>女</v>
          </cell>
          <cell r="G2682" t="str">
            <v>一般生</v>
          </cell>
        </row>
        <row r="2683">
          <cell r="A2683">
            <v>106410823</v>
          </cell>
          <cell r="B2683" t="str">
            <v>K222580483</v>
          </cell>
          <cell r="C2683" t="str">
            <v>時尚</v>
          </cell>
          <cell r="D2683" t="str">
            <v>杜宜庭</v>
          </cell>
          <cell r="E2683">
            <v>871213</v>
          </cell>
          <cell r="F2683" t="str">
            <v>女</v>
          </cell>
          <cell r="G2683" t="str">
            <v>一般生</v>
          </cell>
        </row>
        <row r="2684">
          <cell r="A2684">
            <v>106410824</v>
          </cell>
          <cell r="B2684" t="str">
            <v>O200422360</v>
          </cell>
          <cell r="C2684" t="str">
            <v>時尚</v>
          </cell>
          <cell r="D2684" t="str">
            <v>林詩婷</v>
          </cell>
          <cell r="E2684">
            <v>880314</v>
          </cell>
          <cell r="F2684" t="str">
            <v>女</v>
          </cell>
          <cell r="G2684" t="str">
            <v>一般生</v>
          </cell>
        </row>
        <row r="2685">
          <cell r="A2685">
            <v>106401681</v>
          </cell>
          <cell r="B2685" t="str">
            <v>J222892834</v>
          </cell>
          <cell r="C2685" t="str">
            <v>時尚</v>
          </cell>
          <cell r="D2685" t="str">
            <v>黃琇鈺</v>
          </cell>
          <cell r="E2685">
            <v>880302</v>
          </cell>
          <cell r="F2685" t="str">
            <v>女</v>
          </cell>
          <cell r="G2685" t="str">
            <v>一般生</v>
          </cell>
        </row>
        <row r="2686">
          <cell r="A2686">
            <v>106401682</v>
          </cell>
          <cell r="B2686" t="str">
            <v>F229562121</v>
          </cell>
          <cell r="C2686" t="str">
            <v>時尚</v>
          </cell>
          <cell r="D2686" t="str">
            <v>洪閔榕</v>
          </cell>
          <cell r="E2686">
            <v>861015</v>
          </cell>
          <cell r="F2686" t="str">
            <v>女</v>
          </cell>
          <cell r="G2686" t="str">
            <v>一般生</v>
          </cell>
        </row>
        <row r="2687">
          <cell r="A2687">
            <v>106401683</v>
          </cell>
          <cell r="B2687" t="str">
            <v>K222909237</v>
          </cell>
          <cell r="C2687" t="str">
            <v>時尚</v>
          </cell>
          <cell r="D2687" t="str">
            <v>徐昕渝</v>
          </cell>
          <cell r="E2687">
            <v>880327</v>
          </cell>
          <cell r="F2687" t="str">
            <v>女</v>
          </cell>
          <cell r="G2687" t="str">
            <v>一般生</v>
          </cell>
        </row>
        <row r="2688">
          <cell r="A2688">
            <v>106401688</v>
          </cell>
          <cell r="B2688" t="str">
            <v>M222866774</v>
          </cell>
          <cell r="C2688" t="str">
            <v>時尚</v>
          </cell>
          <cell r="D2688" t="str">
            <v>賴佳淩</v>
          </cell>
          <cell r="E2688">
            <v>871025</v>
          </cell>
          <cell r="F2688" t="str">
            <v>女</v>
          </cell>
          <cell r="G2688" t="str">
            <v>一般生</v>
          </cell>
        </row>
        <row r="2689">
          <cell r="A2689">
            <v>106401689</v>
          </cell>
          <cell r="B2689" t="str">
            <v>F228546721</v>
          </cell>
          <cell r="C2689" t="str">
            <v>時尚</v>
          </cell>
          <cell r="D2689" t="str">
            <v>張惠婷</v>
          </cell>
          <cell r="E2689">
            <v>870920</v>
          </cell>
          <cell r="F2689" t="str">
            <v>女</v>
          </cell>
          <cell r="G2689" t="str">
            <v>一般生</v>
          </cell>
        </row>
        <row r="2690">
          <cell r="A2690">
            <v>106401690</v>
          </cell>
          <cell r="B2690" t="str">
            <v>K222335808</v>
          </cell>
          <cell r="C2690" t="str">
            <v>時尚</v>
          </cell>
          <cell r="D2690" t="str">
            <v>何盈慧</v>
          </cell>
          <cell r="E2690">
            <v>880721</v>
          </cell>
          <cell r="F2690" t="str">
            <v>女</v>
          </cell>
          <cell r="G2690" t="str">
            <v>一般生</v>
          </cell>
        </row>
        <row r="2691">
          <cell r="A2691">
            <v>106401691</v>
          </cell>
          <cell r="B2691" t="str">
            <v>H225168834</v>
          </cell>
          <cell r="C2691" t="str">
            <v>時尚</v>
          </cell>
          <cell r="D2691" t="str">
            <v>林翊庭</v>
          </cell>
          <cell r="E2691">
            <v>870910</v>
          </cell>
          <cell r="F2691" t="str">
            <v>女</v>
          </cell>
          <cell r="G2691" t="str">
            <v>一般生</v>
          </cell>
        </row>
        <row r="2692">
          <cell r="A2692">
            <v>106401692</v>
          </cell>
          <cell r="B2692" t="str">
            <v>H225098551</v>
          </cell>
          <cell r="C2692" t="str">
            <v>時尚</v>
          </cell>
          <cell r="D2692" t="str">
            <v>賴美澐</v>
          </cell>
          <cell r="E2692">
            <v>871113</v>
          </cell>
          <cell r="F2692" t="str">
            <v>女</v>
          </cell>
          <cell r="G2692" t="str">
            <v>一般生</v>
          </cell>
        </row>
        <row r="2693">
          <cell r="A2693">
            <v>106401693</v>
          </cell>
          <cell r="B2693" t="str">
            <v>L224970538</v>
          </cell>
          <cell r="C2693" t="str">
            <v>時尚</v>
          </cell>
          <cell r="D2693" t="str">
            <v>朱倚靜</v>
          </cell>
          <cell r="E2693">
            <v>880325</v>
          </cell>
          <cell r="F2693" t="str">
            <v>女</v>
          </cell>
          <cell r="G2693" t="str">
            <v>一般生</v>
          </cell>
        </row>
        <row r="2694">
          <cell r="A2694">
            <v>106401694</v>
          </cell>
          <cell r="B2694" t="str">
            <v>K222997791</v>
          </cell>
          <cell r="C2694" t="str">
            <v>時尚</v>
          </cell>
          <cell r="D2694" t="str">
            <v>朱晏妮</v>
          </cell>
          <cell r="E2694">
            <v>871202</v>
          </cell>
          <cell r="F2694" t="str">
            <v>女</v>
          </cell>
          <cell r="G2694" t="str">
            <v>一般生</v>
          </cell>
        </row>
        <row r="2695">
          <cell r="A2695">
            <v>106401695</v>
          </cell>
          <cell r="B2695" t="str">
            <v>L225031156</v>
          </cell>
          <cell r="C2695" t="str">
            <v>時尚</v>
          </cell>
          <cell r="D2695" t="str">
            <v>林逢郁</v>
          </cell>
          <cell r="E2695">
            <v>880423</v>
          </cell>
          <cell r="F2695" t="str">
            <v>女</v>
          </cell>
          <cell r="G2695" t="str">
            <v>一般生</v>
          </cell>
        </row>
        <row r="2696">
          <cell r="A2696">
            <v>106401697</v>
          </cell>
          <cell r="B2696" t="str">
            <v>P224296969</v>
          </cell>
          <cell r="C2696" t="str">
            <v>時尚</v>
          </cell>
          <cell r="D2696" t="str">
            <v>蔡雅惠</v>
          </cell>
          <cell r="E2696">
            <v>880114</v>
          </cell>
          <cell r="F2696" t="str">
            <v>女</v>
          </cell>
          <cell r="G2696" t="str">
            <v>一般生</v>
          </cell>
        </row>
        <row r="2697">
          <cell r="A2697">
            <v>106401698</v>
          </cell>
          <cell r="B2697" t="str">
            <v>K222865454</v>
          </cell>
          <cell r="C2697" t="str">
            <v>時尚</v>
          </cell>
          <cell r="D2697" t="str">
            <v>黃詠婷</v>
          </cell>
          <cell r="E2697">
            <v>880701</v>
          </cell>
          <cell r="F2697" t="str">
            <v>女</v>
          </cell>
          <cell r="G2697" t="str">
            <v>一般生</v>
          </cell>
        </row>
        <row r="2698">
          <cell r="A2698">
            <v>106401699</v>
          </cell>
          <cell r="B2698" t="str">
            <v>J222890349</v>
          </cell>
          <cell r="C2698" t="str">
            <v>時尚</v>
          </cell>
          <cell r="D2698" t="str">
            <v>陳韻文</v>
          </cell>
          <cell r="E2698">
            <v>870917</v>
          </cell>
          <cell r="F2698" t="str">
            <v>女</v>
          </cell>
          <cell r="G2698" t="str">
            <v>一般生</v>
          </cell>
        </row>
        <row r="2699">
          <cell r="A2699">
            <v>106401700</v>
          </cell>
          <cell r="B2699" t="str">
            <v>N225944776</v>
          </cell>
          <cell r="C2699" t="str">
            <v>時尚</v>
          </cell>
          <cell r="D2699" t="str">
            <v>楊宜臻</v>
          </cell>
          <cell r="E2699">
            <v>880323</v>
          </cell>
          <cell r="F2699" t="str">
            <v>女</v>
          </cell>
          <cell r="G2699" t="str">
            <v>一般生</v>
          </cell>
        </row>
        <row r="2700">
          <cell r="A2700">
            <v>106401703</v>
          </cell>
          <cell r="B2700" t="str">
            <v>N225927668</v>
          </cell>
          <cell r="C2700" t="str">
            <v>時尚</v>
          </cell>
          <cell r="D2700" t="str">
            <v>賴祈安</v>
          </cell>
          <cell r="E2700">
            <v>870902</v>
          </cell>
          <cell r="F2700" t="str">
            <v>女</v>
          </cell>
          <cell r="G2700" t="str">
            <v>一般生</v>
          </cell>
        </row>
        <row r="2701">
          <cell r="A2701">
            <v>106401704</v>
          </cell>
          <cell r="B2701" t="str">
            <v>G122357416</v>
          </cell>
          <cell r="C2701" t="str">
            <v>時尚</v>
          </cell>
          <cell r="D2701" t="str">
            <v>李晨瑋</v>
          </cell>
          <cell r="E2701">
            <v>870918</v>
          </cell>
          <cell r="F2701" t="str">
            <v>男</v>
          </cell>
          <cell r="G2701" t="str">
            <v>一般生</v>
          </cell>
        </row>
        <row r="2702">
          <cell r="A2702">
            <v>106401705</v>
          </cell>
          <cell r="B2702" t="str">
            <v>K222966661</v>
          </cell>
          <cell r="C2702" t="str">
            <v>時尚</v>
          </cell>
          <cell r="D2702" t="str">
            <v>彭雪晴</v>
          </cell>
          <cell r="E2702">
            <v>880209</v>
          </cell>
          <cell r="F2702" t="str">
            <v>女</v>
          </cell>
          <cell r="G2702" t="str">
            <v>一般生</v>
          </cell>
        </row>
        <row r="2703">
          <cell r="A2703">
            <v>106401708</v>
          </cell>
          <cell r="B2703" t="str">
            <v>C221487780</v>
          </cell>
          <cell r="C2703" t="str">
            <v>時尚</v>
          </cell>
          <cell r="D2703" t="str">
            <v>陳婷燕</v>
          </cell>
          <cell r="E2703">
            <v>880624</v>
          </cell>
          <cell r="F2703" t="str">
            <v>女</v>
          </cell>
          <cell r="G2703" t="str">
            <v>一般生</v>
          </cell>
        </row>
        <row r="2704">
          <cell r="A2704">
            <v>106401709</v>
          </cell>
          <cell r="B2704" t="str">
            <v>L224943559</v>
          </cell>
          <cell r="C2704" t="str">
            <v>時尚</v>
          </cell>
          <cell r="D2704" t="str">
            <v>張育瑄</v>
          </cell>
          <cell r="E2704">
            <v>840305</v>
          </cell>
          <cell r="F2704" t="str">
            <v>女</v>
          </cell>
          <cell r="G2704" t="str">
            <v>一般生</v>
          </cell>
        </row>
        <row r="2705">
          <cell r="A2705">
            <v>106401711</v>
          </cell>
          <cell r="B2705" t="str">
            <v>K223000279</v>
          </cell>
          <cell r="C2705" t="str">
            <v>時尚</v>
          </cell>
          <cell r="D2705" t="str">
            <v>張斯評</v>
          </cell>
          <cell r="E2705">
            <v>880403</v>
          </cell>
          <cell r="F2705" t="str">
            <v>女</v>
          </cell>
          <cell r="G2705" t="str">
            <v>一般生</v>
          </cell>
        </row>
        <row r="2706">
          <cell r="A2706">
            <v>106410250</v>
          </cell>
          <cell r="B2706" t="str">
            <v>K222960507</v>
          </cell>
          <cell r="C2706" t="str">
            <v>應日</v>
          </cell>
          <cell r="D2706" t="str">
            <v>饒心評</v>
          </cell>
          <cell r="E2706">
            <v>870520</v>
          </cell>
          <cell r="F2706" t="str">
            <v>女</v>
          </cell>
          <cell r="G2706" t="str">
            <v>一般生</v>
          </cell>
        </row>
        <row r="2707">
          <cell r="A2707">
            <v>106410251</v>
          </cell>
          <cell r="B2707" t="str">
            <v>K123105482</v>
          </cell>
          <cell r="C2707" t="str">
            <v>應日</v>
          </cell>
          <cell r="D2707" t="str">
            <v>黃柏竣</v>
          </cell>
          <cell r="E2707">
            <v>880521</v>
          </cell>
          <cell r="F2707" t="str">
            <v>男</v>
          </cell>
          <cell r="G2707" t="str">
            <v>一般生</v>
          </cell>
        </row>
        <row r="2708">
          <cell r="A2708">
            <v>106410252</v>
          </cell>
          <cell r="B2708" t="str">
            <v>F229058551</v>
          </cell>
          <cell r="C2708" t="str">
            <v>應日</v>
          </cell>
          <cell r="D2708" t="str">
            <v>張晏容</v>
          </cell>
          <cell r="E2708">
            <v>860825</v>
          </cell>
          <cell r="F2708" t="str">
            <v>女</v>
          </cell>
          <cell r="G2708" t="str">
            <v>一般生</v>
          </cell>
        </row>
        <row r="2709">
          <cell r="A2709">
            <v>106410254</v>
          </cell>
          <cell r="B2709" t="str">
            <v>K222852528</v>
          </cell>
          <cell r="C2709" t="str">
            <v>應日</v>
          </cell>
          <cell r="D2709" t="str">
            <v>彭郁芯</v>
          </cell>
          <cell r="E2709">
            <v>850329</v>
          </cell>
          <cell r="F2709" t="str">
            <v>女</v>
          </cell>
          <cell r="G2709" t="str">
            <v>一般生</v>
          </cell>
        </row>
        <row r="2710">
          <cell r="A2710">
            <v>106410255</v>
          </cell>
          <cell r="B2710" t="str">
            <v>J122817259</v>
          </cell>
          <cell r="C2710" t="str">
            <v>應日</v>
          </cell>
          <cell r="D2710" t="str">
            <v>謝明偉</v>
          </cell>
          <cell r="E2710">
            <v>840526</v>
          </cell>
          <cell r="F2710" t="str">
            <v>男</v>
          </cell>
          <cell r="G2710" t="str">
            <v>一般生</v>
          </cell>
        </row>
        <row r="2711">
          <cell r="A2711">
            <v>106410256</v>
          </cell>
          <cell r="B2711" t="str">
            <v>K123019249</v>
          </cell>
          <cell r="C2711" t="str">
            <v>應日</v>
          </cell>
          <cell r="D2711" t="str">
            <v>許羽鴻</v>
          </cell>
          <cell r="E2711">
            <v>861015</v>
          </cell>
          <cell r="F2711" t="str">
            <v>男</v>
          </cell>
          <cell r="G2711" t="str">
            <v>一般生</v>
          </cell>
        </row>
        <row r="2712">
          <cell r="A2712">
            <v>106410258</v>
          </cell>
          <cell r="B2712" t="str">
            <v>K123089796</v>
          </cell>
          <cell r="C2712" t="str">
            <v>應日</v>
          </cell>
          <cell r="D2712" t="str">
            <v>陳俊元</v>
          </cell>
          <cell r="E2712">
            <v>871016</v>
          </cell>
          <cell r="F2712" t="str">
            <v>男</v>
          </cell>
          <cell r="G2712" t="str">
            <v>一般生</v>
          </cell>
        </row>
        <row r="2713">
          <cell r="A2713">
            <v>106410259</v>
          </cell>
          <cell r="B2713" t="str">
            <v>F129134394</v>
          </cell>
          <cell r="C2713" t="str">
            <v>應日</v>
          </cell>
          <cell r="D2713" t="str">
            <v>柯輝俊</v>
          </cell>
          <cell r="E2713">
            <v>830413</v>
          </cell>
          <cell r="F2713" t="str">
            <v>男</v>
          </cell>
          <cell r="G2713" t="str">
            <v>一般生</v>
          </cell>
        </row>
        <row r="2714">
          <cell r="A2714">
            <v>106410260</v>
          </cell>
          <cell r="B2714" t="str">
            <v>K100718427</v>
          </cell>
          <cell r="C2714" t="str">
            <v>應日</v>
          </cell>
          <cell r="D2714" t="str">
            <v>陳建庭</v>
          </cell>
          <cell r="E2714">
            <v>410505</v>
          </cell>
          <cell r="F2714" t="str">
            <v>男</v>
          </cell>
          <cell r="G2714" t="str">
            <v>一般生</v>
          </cell>
        </row>
        <row r="2715">
          <cell r="A2715">
            <v>106410261</v>
          </cell>
          <cell r="B2715" t="str">
            <v>K221428242</v>
          </cell>
          <cell r="C2715" t="str">
            <v>應日</v>
          </cell>
          <cell r="D2715" t="str">
            <v>賴慧楨</v>
          </cell>
          <cell r="E2715">
            <v>670112</v>
          </cell>
          <cell r="F2715" t="str">
            <v>女</v>
          </cell>
          <cell r="G2715" t="str">
            <v>一般生</v>
          </cell>
        </row>
        <row r="2716">
          <cell r="A2716">
            <v>106410262</v>
          </cell>
          <cell r="B2716" t="str">
            <v>K123089527</v>
          </cell>
          <cell r="C2716" t="str">
            <v>應日</v>
          </cell>
          <cell r="D2716" t="str">
            <v>李忠錡</v>
          </cell>
          <cell r="E2716">
            <v>871002</v>
          </cell>
          <cell r="F2716" t="str">
            <v>男</v>
          </cell>
          <cell r="G2716" t="str">
            <v>一般生</v>
          </cell>
        </row>
        <row r="2717">
          <cell r="A2717">
            <v>106410265</v>
          </cell>
          <cell r="B2717" t="str">
            <v>K123066408</v>
          </cell>
          <cell r="C2717" t="str">
            <v>應日</v>
          </cell>
          <cell r="D2717" t="str">
            <v>許峻杰</v>
          </cell>
          <cell r="E2717">
            <v>880821</v>
          </cell>
          <cell r="F2717" t="str">
            <v>男</v>
          </cell>
          <cell r="G2717" t="str">
            <v>一般生</v>
          </cell>
        </row>
        <row r="2718">
          <cell r="A2718">
            <v>106410266</v>
          </cell>
          <cell r="B2718" t="str">
            <v>K122547226</v>
          </cell>
          <cell r="C2718" t="str">
            <v>應日</v>
          </cell>
          <cell r="D2718" t="str">
            <v>李曜華</v>
          </cell>
          <cell r="E2718">
            <v>841114</v>
          </cell>
          <cell r="F2718" t="str">
            <v>男</v>
          </cell>
          <cell r="G2718" t="str">
            <v>一般生</v>
          </cell>
        </row>
        <row r="2719">
          <cell r="A2719">
            <v>106410354</v>
          </cell>
          <cell r="B2719" t="str">
            <v>K222865356</v>
          </cell>
          <cell r="C2719" t="str">
            <v>休管</v>
          </cell>
          <cell r="D2719" t="str">
            <v>劉欣玲</v>
          </cell>
          <cell r="E2719">
            <v>880604</v>
          </cell>
          <cell r="F2719" t="str">
            <v>女</v>
          </cell>
          <cell r="G2719" t="str">
            <v>一般生</v>
          </cell>
        </row>
        <row r="2720">
          <cell r="A2720">
            <v>106410355</v>
          </cell>
          <cell r="B2720" t="str">
            <v>K222965619</v>
          </cell>
          <cell r="C2720" t="str">
            <v>休管</v>
          </cell>
          <cell r="D2720" t="str">
            <v>林宥廷</v>
          </cell>
          <cell r="E2720">
            <v>880101</v>
          </cell>
          <cell r="F2720" t="str">
            <v>女</v>
          </cell>
          <cell r="G2720" t="str">
            <v>一般生</v>
          </cell>
        </row>
        <row r="2721">
          <cell r="A2721">
            <v>106410418</v>
          </cell>
          <cell r="B2721" t="str">
            <v>R224601864</v>
          </cell>
          <cell r="C2721" t="str">
            <v>休管</v>
          </cell>
          <cell r="D2721" t="str">
            <v>鄭郁芬</v>
          </cell>
          <cell r="E2721">
            <v>880901</v>
          </cell>
          <cell r="F2721" t="str">
            <v>女</v>
          </cell>
          <cell r="G2721" t="str">
            <v>一般生</v>
          </cell>
        </row>
        <row r="2722">
          <cell r="A2722">
            <v>106410420</v>
          </cell>
          <cell r="B2722" t="str">
            <v>K222580787</v>
          </cell>
          <cell r="C2722" t="str">
            <v>休管</v>
          </cell>
          <cell r="D2722" t="str">
            <v>劉宜芳</v>
          </cell>
          <cell r="E2722">
            <v>871222</v>
          </cell>
          <cell r="F2722" t="str">
            <v>女</v>
          </cell>
          <cell r="G2722" t="str">
            <v>一般生</v>
          </cell>
        </row>
        <row r="2723">
          <cell r="A2723">
            <v>106410421</v>
          </cell>
          <cell r="B2723" t="str">
            <v>K123100692</v>
          </cell>
          <cell r="C2723" t="str">
            <v>休管</v>
          </cell>
          <cell r="D2723" t="str">
            <v>高誠詠</v>
          </cell>
          <cell r="E2723">
            <v>880429</v>
          </cell>
          <cell r="F2723" t="str">
            <v>男</v>
          </cell>
          <cell r="G2723" t="str">
            <v>一般生</v>
          </cell>
        </row>
        <row r="2724">
          <cell r="A2724" t="str">
            <v>N125788187</v>
          </cell>
          <cell r="B2724" t="str">
            <v>N125788187</v>
          </cell>
          <cell r="C2724" t="str">
            <v>外校</v>
          </cell>
          <cell r="D2724" t="str">
            <v>李昆諺</v>
          </cell>
          <cell r="E2724">
            <v>841221</v>
          </cell>
          <cell r="F2724" t="str">
            <v>男</v>
          </cell>
          <cell r="G2724" t="str">
            <v>一般生</v>
          </cell>
        </row>
        <row r="2725">
          <cell r="A2725">
            <v>107900009</v>
          </cell>
          <cell r="B2725" t="str">
            <v>A123456789</v>
          </cell>
          <cell r="C2725">
            <v>0</v>
          </cell>
          <cell r="D2725" t="str">
            <v>林</v>
          </cell>
          <cell r="E2725">
            <v>691113</v>
          </cell>
          <cell r="F2725" t="str">
            <v>女</v>
          </cell>
          <cell r="G2725" t="str">
            <v>一般生</v>
          </cell>
        </row>
        <row r="2726">
          <cell r="A2726">
            <v>100000000</v>
          </cell>
          <cell r="B2726" t="str">
            <v>D123456789</v>
          </cell>
          <cell r="C2726">
            <v>0</v>
          </cell>
          <cell r="D2726" t="str">
            <v>林</v>
          </cell>
          <cell r="E2726">
            <v>691113</v>
          </cell>
          <cell r="F2726" t="str">
            <v>女</v>
          </cell>
          <cell r="G2726" t="str">
            <v>一般生</v>
          </cell>
        </row>
        <row r="2727">
          <cell r="A2727">
            <v>106410636</v>
          </cell>
          <cell r="B2727" t="str">
            <v>K222773317</v>
          </cell>
          <cell r="C2727">
            <v>0</v>
          </cell>
          <cell r="D2727" t="str">
            <v>陳玫妤</v>
          </cell>
          <cell r="E2727">
            <v>880722</v>
          </cell>
          <cell r="F2727" t="str">
            <v>女</v>
          </cell>
          <cell r="G2727" t="str">
            <v>一般生</v>
          </cell>
        </row>
        <row r="2728">
          <cell r="A2728">
            <v>106410607</v>
          </cell>
          <cell r="B2728" t="str">
            <v>K123063765</v>
          </cell>
          <cell r="C2728">
            <v>0</v>
          </cell>
          <cell r="D2728" t="str">
            <v>黎煥亓</v>
          </cell>
          <cell r="E2728">
            <v>880128</v>
          </cell>
          <cell r="F2728" t="str">
            <v>男</v>
          </cell>
          <cell r="G2728" t="str">
            <v>一般生</v>
          </cell>
        </row>
        <row r="2729">
          <cell r="A2729">
            <v>106410369</v>
          </cell>
          <cell r="B2729" t="str">
            <v>K222965413</v>
          </cell>
          <cell r="C2729" t="str">
            <v>休管</v>
          </cell>
          <cell r="D2729" t="str">
            <v>劉珈</v>
          </cell>
          <cell r="E2729">
            <v>871227</v>
          </cell>
          <cell r="F2729" t="str">
            <v>女</v>
          </cell>
          <cell r="G2729" t="str">
            <v>一般生</v>
          </cell>
        </row>
        <row r="2730">
          <cell r="A2730" t="str">
            <v>T223469542</v>
          </cell>
          <cell r="B2730" t="str">
            <v>T223469542</v>
          </cell>
          <cell r="C2730" t="str">
            <v>外校</v>
          </cell>
          <cell r="D2730" t="str">
            <v>謝永琪</v>
          </cell>
          <cell r="E2730">
            <v>770403</v>
          </cell>
          <cell r="F2730" t="str">
            <v>女</v>
          </cell>
          <cell r="G2730" t="str">
            <v>一般生</v>
          </cell>
        </row>
        <row r="2731">
          <cell r="A2731" t="str">
            <v>OC30035268</v>
          </cell>
          <cell r="B2731" t="str">
            <v>OC30035268</v>
          </cell>
          <cell r="C2731" t="str">
            <v>外校</v>
          </cell>
          <cell r="D2731" t="str">
            <v>莊旭東</v>
          </cell>
          <cell r="E2731">
            <v>760610</v>
          </cell>
          <cell r="F2731" t="str">
            <v>男</v>
          </cell>
          <cell r="G2731" t="str">
            <v>外籍生</v>
          </cell>
        </row>
        <row r="2732">
          <cell r="A2732">
            <v>107400630</v>
          </cell>
          <cell r="B2732" t="str">
            <v>H225248113</v>
          </cell>
          <cell r="C2732" t="str">
            <v>休管</v>
          </cell>
          <cell r="D2732" t="str">
            <v>蘇莉棠</v>
          </cell>
          <cell r="E2732">
            <v>881022</v>
          </cell>
          <cell r="F2732" t="str">
            <v>女</v>
          </cell>
          <cell r="G2732" t="str">
            <v>一般生</v>
          </cell>
        </row>
        <row r="2733">
          <cell r="A2733">
            <v>107400631</v>
          </cell>
          <cell r="B2733" t="str">
            <v>H225335102</v>
          </cell>
          <cell r="C2733" t="str">
            <v>休管</v>
          </cell>
          <cell r="D2733" t="str">
            <v>李夢璇</v>
          </cell>
          <cell r="E2733">
            <v>890601</v>
          </cell>
          <cell r="F2733" t="str">
            <v>女</v>
          </cell>
          <cell r="G2733" t="str">
            <v>一般生</v>
          </cell>
        </row>
        <row r="2734">
          <cell r="A2734" t="str">
            <v>P223522522</v>
          </cell>
          <cell r="B2734" t="str">
            <v>P223522522</v>
          </cell>
          <cell r="C2734" t="str">
            <v>校友</v>
          </cell>
          <cell r="D2734" t="str">
            <v>蔡佩穎</v>
          </cell>
          <cell r="E2734">
            <v>830425</v>
          </cell>
          <cell r="F2734" t="str">
            <v>女</v>
          </cell>
          <cell r="G2734" t="str">
            <v>一般生</v>
          </cell>
        </row>
        <row r="2735">
          <cell r="A2735" t="str">
            <v>H125630664</v>
          </cell>
          <cell r="B2735" t="str">
            <v>H125630664</v>
          </cell>
          <cell r="C2735" t="str">
            <v>外校</v>
          </cell>
          <cell r="D2735" t="str">
            <v>呂學竣</v>
          </cell>
          <cell r="E2735">
            <v>890916</v>
          </cell>
          <cell r="F2735" t="str">
            <v>男</v>
          </cell>
          <cell r="G2735" t="str">
            <v>一般生</v>
          </cell>
        </row>
        <row r="2736">
          <cell r="A2736" t="str">
            <v>H125761093</v>
          </cell>
          <cell r="B2736" t="str">
            <v>H125761093</v>
          </cell>
          <cell r="C2736" t="str">
            <v>外校</v>
          </cell>
          <cell r="D2736" t="str">
            <v>陳竣羽</v>
          </cell>
          <cell r="E2736">
            <v>900619</v>
          </cell>
          <cell r="F2736" t="str">
            <v>男</v>
          </cell>
          <cell r="G2736" t="str">
            <v>一般生</v>
          </cell>
        </row>
        <row r="2737">
          <cell r="A2737" t="str">
            <v>H125689747</v>
          </cell>
          <cell r="B2737" t="str">
            <v>H125689747</v>
          </cell>
          <cell r="C2737" t="str">
            <v>外校</v>
          </cell>
          <cell r="D2737" t="str">
            <v>童宇辰</v>
          </cell>
          <cell r="E2737">
            <v>900323</v>
          </cell>
          <cell r="F2737" t="str">
            <v>男</v>
          </cell>
          <cell r="G2737" t="str">
            <v>一般生</v>
          </cell>
        </row>
        <row r="2738">
          <cell r="A2738">
            <v>105408006</v>
          </cell>
          <cell r="B2738" t="str">
            <v>L224631563</v>
          </cell>
          <cell r="C2738" t="str">
            <v>茶陶</v>
          </cell>
          <cell r="D2738" t="str">
            <v>沈佳儀</v>
          </cell>
          <cell r="E2738">
            <v>870129</v>
          </cell>
          <cell r="F2738" t="str">
            <v>女</v>
          </cell>
          <cell r="G2738" t="str">
            <v>一般生</v>
          </cell>
        </row>
        <row r="2739">
          <cell r="A2739">
            <v>106210142</v>
          </cell>
          <cell r="B2739" t="str">
            <v>A225038325</v>
          </cell>
          <cell r="C2739" t="str">
            <v>社工</v>
          </cell>
          <cell r="D2739" t="str">
            <v>沈香蓮</v>
          </cell>
          <cell r="E2739">
            <v>690923</v>
          </cell>
          <cell r="F2739" t="str">
            <v>女</v>
          </cell>
          <cell r="G2739" t="str">
            <v>一般生</v>
          </cell>
        </row>
        <row r="2740">
          <cell r="A2740">
            <v>106401845</v>
          </cell>
          <cell r="B2740" t="str">
            <v>KC30084874</v>
          </cell>
          <cell r="C2740" t="str">
            <v>資訊</v>
          </cell>
          <cell r="D2740" t="str">
            <v>陳開心</v>
          </cell>
          <cell r="E2740">
            <v>881122</v>
          </cell>
          <cell r="F2740" t="str">
            <v>男</v>
          </cell>
          <cell r="G2740" t="str">
            <v>外籍生</v>
          </cell>
        </row>
        <row r="2741">
          <cell r="A2741">
            <v>106210160</v>
          </cell>
          <cell r="B2741" t="str">
            <v>J222263655</v>
          </cell>
          <cell r="C2741" t="str">
            <v>健康</v>
          </cell>
          <cell r="D2741" t="str">
            <v>陳筱萍</v>
          </cell>
          <cell r="E2741">
            <v>711231</v>
          </cell>
          <cell r="F2741" t="str">
            <v>女</v>
          </cell>
          <cell r="G2741" t="str">
            <v>一般生</v>
          </cell>
        </row>
        <row r="2742">
          <cell r="A2742" t="str">
            <v>O200182656</v>
          </cell>
          <cell r="B2742" t="str">
            <v>O200182656</v>
          </cell>
          <cell r="C2742" t="str">
            <v>外校</v>
          </cell>
          <cell r="D2742" t="str">
            <v>陳威靜</v>
          </cell>
          <cell r="E2742">
            <v>770507</v>
          </cell>
          <cell r="F2742" t="str">
            <v>女</v>
          </cell>
          <cell r="G2742" t="str">
            <v>一般生</v>
          </cell>
        </row>
        <row r="2743">
          <cell r="A2743">
            <v>107400806</v>
          </cell>
          <cell r="B2743" t="str">
            <v>F230059439</v>
          </cell>
          <cell r="C2743" t="str">
            <v>餐旅</v>
          </cell>
          <cell r="D2743" t="str">
            <v>陳郁婕</v>
          </cell>
          <cell r="E2743">
            <v>890515</v>
          </cell>
          <cell r="F2743" t="str">
            <v>女</v>
          </cell>
          <cell r="G2743" t="str">
            <v>一般生</v>
          </cell>
        </row>
        <row r="2744">
          <cell r="A2744">
            <v>104410320</v>
          </cell>
          <cell r="B2744" t="str">
            <v>K290015653</v>
          </cell>
          <cell r="C2744" t="str">
            <v>健康</v>
          </cell>
          <cell r="D2744" t="str">
            <v>何曉芳</v>
          </cell>
          <cell r="E2744">
            <v>611002</v>
          </cell>
          <cell r="F2744" t="str">
            <v>女</v>
          </cell>
          <cell r="G2744" t="str">
            <v>一般生</v>
          </cell>
        </row>
        <row r="2745">
          <cell r="A2745" t="str">
            <v>H223891198</v>
          </cell>
          <cell r="B2745" t="str">
            <v>H223891198</v>
          </cell>
          <cell r="C2745" t="str">
            <v>系友</v>
          </cell>
          <cell r="D2745" t="str">
            <v>何宜靜</v>
          </cell>
          <cell r="E2745">
            <v>800919</v>
          </cell>
          <cell r="F2745" t="str">
            <v>女</v>
          </cell>
          <cell r="G2745" t="str">
            <v>一般生</v>
          </cell>
        </row>
        <row r="2746">
          <cell r="A2746">
            <v>106401843</v>
          </cell>
          <cell r="B2746" t="str">
            <v>KC30084865</v>
          </cell>
          <cell r="C2746" t="str">
            <v>資管</v>
          </cell>
          <cell r="D2746" t="str">
            <v>楊竣量</v>
          </cell>
          <cell r="E2746">
            <v>890726</v>
          </cell>
          <cell r="F2746" t="str">
            <v>男</v>
          </cell>
          <cell r="G2746" t="str">
            <v>外籍生</v>
          </cell>
        </row>
        <row r="2747">
          <cell r="A2747">
            <v>106401844</v>
          </cell>
          <cell r="B2747" t="str">
            <v>KC30085184</v>
          </cell>
          <cell r="C2747" t="str">
            <v>資管</v>
          </cell>
          <cell r="D2747" t="str">
            <v>蔡宜璋</v>
          </cell>
          <cell r="E2747">
            <v>890426</v>
          </cell>
          <cell r="F2747" t="str">
            <v>男</v>
          </cell>
          <cell r="G2747" t="str">
            <v>外籍生</v>
          </cell>
        </row>
        <row r="2748">
          <cell r="A2748">
            <v>106401846</v>
          </cell>
          <cell r="B2748" t="str">
            <v>KC30084883</v>
          </cell>
          <cell r="C2748" t="str">
            <v>資管</v>
          </cell>
          <cell r="D2748" t="str">
            <v>法雷諾</v>
          </cell>
          <cell r="E2748">
            <v>870214</v>
          </cell>
          <cell r="F2748" t="str">
            <v>男</v>
          </cell>
          <cell r="G2748" t="str">
            <v>外籍生</v>
          </cell>
        </row>
        <row r="2749">
          <cell r="A2749">
            <v>106401847</v>
          </cell>
          <cell r="B2749" t="str">
            <v>KC30084892</v>
          </cell>
          <cell r="C2749" t="str">
            <v>資管</v>
          </cell>
          <cell r="D2749" t="str">
            <v>安迪卡</v>
          </cell>
          <cell r="E2749">
            <v>861021</v>
          </cell>
          <cell r="F2749" t="str">
            <v>男</v>
          </cell>
          <cell r="G2749" t="str">
            <v>外籍生</v>
          </cell>
        </row>
        <row r="2750">
          <cell r="A2750">
            <v>106401848</v>
          </cell>
          <cell r="B2750" t="str">
            <v>KC30084909</v>
          </cell>
          <cell r="C2750" t="str">
            <v>資管</v>
          </cell>
          <cell r="D2750" t="str">
            <v>瑞安</v>
          </cell>
          <cell r="E2750">
            <v>850529</v>
          </cell>
          <cell r="F2750" t="str">
            <v>男</v>
          </cell>
          <cell r="G2750" t="str">
            <v>外籍生</v>
          </cell>
        </row>
        <row r="2751">
          <cell r="A2751">
            <v>106401849</v>
          </cell>
          <cell r="B2751" t="str">
            <v>KC30084918</v>
          </cell>
          <cell r="C2751" t="str">
            <v>資管</v>
          </cell>
          <cell r="D2751" t="str">
            <v>歐比</v>
          </cell>
          <cell r="E2751">
            <v>861030</v>
          </cell>
          <cell r="F2751" t="str">
            <v>男</v>
          </cell>
          <cell r="G2751" t="str">
            <v>外籍生</v>
          </cell>
        </row>
        <row r="2752">
          <cell r="A2752">
            <v>106401851</v>
          </cell>
          <cell r="B2752" t="str">
            <v>KC30084936</v>
          </cell>
          <cell r="C2752" t="str">
            <v>資管</v>
          </cell>
          <cell r="D2752" t="str">
            <v>利索</v>
          </cell>
          <cell r="E2752">
            <v>870905</v>
          </cell>
          <cell r="F2752" t="str">
            <v>男</v>
          </cell>
          <cell r="G2752" t="str">
            <v>外籍生</v>
          </cell>
        </row>
        <row r="2753">
          <cell r="A2753">
            <v>106401852</v>
          </cell>
          <cell r="B2753" t="str">
            <v>KC30084945</v>
          </cell>
          <cell r="C2753" t="str">
            <v>資管</v>
          </cell>
          <cell r="D2753" t="str">
            <v>溫迪</v>
          </cell>
          <cell r="E2753">
            <v>880715</v>
          </cell>
          <cell r="F2753" t="str">
            <v>男</v>
          </cell>
          <cell r="G2753" t="str">
            <v>外籍生</v>
          </cell>
        </row>
        <row r="2754">
          <cell r="A2754">
            <v>106401853</v>
          </cell>
          <cell r="B2754" t="str">
            <v>KC30084954</v>
          </cell>
          <cell r="C2754" t="str">
            <v>資管</v>
          </cell>
          <cell r="D2754" t="str">
            <v>狄亞</v>
          </cell>
          <cell r="E2754">
            <v>880417</v>
          </cell>
          <cell r="F2754" t="str">
            <v>男</v>
          </cell>
          <cell r="G2754" t="str">
            <v>外籍生</v>
          </cell>
        </row>
        <row r="2755">
          <cell r="A2755">
            <v>106401854</v>
          </cell>
          <cell r="B2755" t="str">
            <v>KC30084963</v>
          </cell>
          <cell r="C2755" t="str">
            <v>資管</v>
          </cell>
          <cell r="D2755" t="str">
            <v>查努</v>
          </cell>
          <cell r="E2755">
            <v>871023</v>
          </cell>
          <cell r="F2755" t="str">
            <v>男</v>
          </cell>
          <cell r="G2755" t="str">
            <v>外籍生</v>
          </cell>
        </row>
        <row r="2756">
          <cell r="A2756">
            <v>106401855</v>
          </cell>
          <cell r="B2756" t="str">
            <v>KC30084972</v>
          </cell>
          <cell r="C2756" t="str">
            <v>資管</v>
          </cell>
          <cell r="D2756" t="str">
            <v>蘇亞</v>
          </cell>
          <cell r="E2756">
            <v>840104</v>
          </cell>
          <cell r="F2756" t="str">
            <v>女</v>
          </cell>
          <cell r="G2756" t="str">
            <v>外籍生</v>
          </cell>
        </row>
        <row r="2757">
          <cell r="A2757">
            <v>106401856</v>
          </cell>
          <cell r="B2757" t="str">
            <v>KD30111869</v>
          </cell>
          <cell r="C2757" t="str">
            <v>資管</v>
          </cell>
          <cell r="D2757" t="str">
            <v>楊燕燕</v>
          </cell>
          <cell r="E2757">
            <v>881119</v>
          </cell>
          <cell r="F2757" t="str">
            <v>女</v>
          </cell>
          <cell r="G2757" t="str">
            <v>外籍生</v>
          </cell>
        </row>
        <row r="2758">
          <cell r="A2758">
            <v>106401857</v>
          </cell>
          <cell r="B2758" t="str">
            <v>KD30111878</v>
          </cell>
          <cell r="C2758" t="str">
            <v>資管</v>
          </cell>
          <cell r="D2758" t="str">
            <v>黃蘚理</v>
          </cell>
          <cell r="E2758">
            <v>890412</v>
          </cell>
          <cell r="F2758" t="str">
            <v>女</v>
          </cell>
          <cell r="G2758" t="str">
            <v>外籍生</v>
          </cell>
        </row>
        <row r="2759">
          <cell r="A2759">
            <v>106401858</v>
          </cell>
          <cell r="B2759" t="str">
            <v>KD30111887</v>
          </cell>
          <cell r="C2759" t="str">
            <v>資管</v>
          </cell>
          <cell r="D2759" t="str">
            <v>曾芳妮</v>
          </cell>
          <cell r="E2759">
            <v>870914</v>
          </cell>
          <cell r="F2759" t="str">
            <v>女</v>
          </cell>
          <cell r="G2759" t="str">
            <v>外籍生</v>
          </cell>
        </row>
        <row r="2760">
          <cell r="A2760">
            <v>106401859</v>
          </cell>
          <cell r="B2760" t="str">
            <v>KD30111896</v>
          </cell>
          <cell r="C2760" t="str">
            <v>資管</v>
          </cell>
          <cell r="D2760" t="str">
            <v>張彩虹</v>
          </cell>
          <cell r="E2760">
            <v>840316</v>
          </cell>
          <cell r="F2760" t="str">
            <v>女</v>
          </cell>
          <cell r="G2760" t="str">
            <v>外籍生</v>
          </cell>
        </row>
        <row r="2761">
          <cell r="A2761">
            <v>106401860</v>
          </cell>
          <cell r="B2761" t="str">
            <v>KD30111903</v>
          </cell>
          <cell r="C2761" t="str">
            <v>資管</v>
          </cell>
          <cell r="D2761" t="str">
            <v>李霞</v>
          </cell>
          <cell r="E2761">
            <v>880318</v>
          </cell>
          <cell r="F2761" t="str">
            <v>女</v>
          </cell>
          <cell r="G2761" t="str">
            <v>外籍生</v>
          </cell>
        </row>
        <row r="2762">
          <cell r="A2762">
            <v>106401861</v>
          </cell>
          <cell r="B2762" t="str">
            <v>KD30111912</v>
          </cell>
          <cell r="C2762" t="str">
            <v>資管</v>
          </cell>
          <cell r="D2762" t="str">
            <v>娜比拉</v>
          </cell>
          <cell r="E2762">
            <v>871223</v>
          </cell>
          <cell r="F2762" t="str">
            <v>女</v>
          </cell>
          <cell r="G2762" t="str">
            <v>外籍生</v>
          </cell>
        </row>
        <row r="2763">
          <cell r="A2763">
            <v>106401862</v>
          </cell>
          <cell r="B2763" t="str">
            <v>KD30111921</v>
          </cell>
          <cell r="C2763" t="str">
            <v>資管</v>
          </cell>
          <cell r="D2763" t="str">
            <v>尤佳</v>
          </cell>
          <cell r="E2763">
            <v>880114</v>
          </cell>
          <cell r="F2763" t="str">
            <v>女</v>
          </cell>
          <cell r="G2763" t="str">
            <v>外籍生</v>
          </cell>
        </row>
        <row r="2764">
          <cell r="A2764">
            <v>106401863</v>
          </cell>
          <cell r="B2764" t="str">
            <v>KD30111930</v>
          </cell>
          <cell r="C2764" t="str">
            <v>資管</v>
          </cell>
          <cell r="D2764" t="str">
            <v>英達</v>
          </cell>
          <cell r="E2764">
            <v>850831</v>
          </cell>
          <cell r="F2764" t="str">
            <v>女</v>
          </cell>
          <cell r="G2764" t="str">
            <v>外籍生</v>
          </cell>
        </row>
        <row r="2765">
          <cell r="A2765">
            <v>106401864</v>
          </cell>
          <cell r="B2765" t="str">
            <v>KD30111949</v>
          </cell>
          <cell r="C2765" t="str">
            <v>資管</v>
          </cell>
          <cell r="D2765" t="str">
            <v>黛薇</v>
          </cell>
          <cell r="E2765">
            <v>870717</v>
          </cell>
          <cell r="F2765" t="str">
            <v>女</v>
          </cell>
          <cell r="G2765" t="str">
            <v>外籍生</v>
          </cell>
        </row>
        <row r="2766">
          <cell r="A2766">
            <v>106401865</v>
          </cell>
          <cell r="B2766" t="str">
            <v>KD30111958</v>
          </cell>
          <cell r="C2766" t="str">
            <v>資管</v>
          </cell>
          <cell r="D2766" t="str">
            <v>莎媞</v>
          </cell>
          <cell r="E2766">
            <v>870608</v>
          </cell>
          <cell r="F2766" t="str">
            <v>女</v>
          </cell>
          <cell r="G2766" t="str">
            <v>外籍生</v>
          </cell>
        </row>
        <row r="2767">
          <cell r="A2767">
            <v>106401866</v>
          </cell>
          <cell r="B2767" t="str">
            <v>KD30111967</v>
          </cell>
          <cell r="C2767" t="str">
            <v>資管</v>
          </cell>
          <cell r="D2767" t="str">
            <v>吳嵐達</v>
          </cell>
          <cell r="E2767">
            <v>860409</v>
          </cell>
          <cell r="F2767" t="str">
            <v>女</v>
          </cell>
          <cell r="G2767" t="str">
            <v>外籍生</v>
          </cell>
        </row>
        <row r="2768">
          <cell r="A2768">
            <v>106401867</v>
          </cell>
          <cell r="B2768" t="str">
            <v>KD30111976</v>
          </cell>
          <cell r="C2768" t="str">
            <v>資管</v>
          </cell>
          <cell r="D2768" t="str">
            <v>尤莉</v>
          </cell>
          <cell r="E2768">
            <v>850805</v>
          </cell>
          <cell r="F2768" t="str">
            <v>女</v>
          </cell>
          <cell r="G2768" t="str">
            <v>外籍生</v>
          </cell>
        </row>
        <row r="2769">
          <cell r="A2769">
            <v>106401868</v>
          </cell>
          <cell r="B2769" t="str">
            <v>KD30111985</v>
          </cell>
          <cell r="C2769" t="str">
            <v>資管</v>
          </cell>
          <cell r="D2769" t="str">
            <v>拉雅</v>
          </cell>
          <cell r="E2769">
            <v>871006</v>
          </cell>
          <cell r="F2769" t="str">
            <v>女</v>
          </cell>
          <cell r="G2769" t="str">
            <v>外籍生</v>
          </cell>
        </row>
        <row r="2770">
          <cell r="A2770">
            <v>106401869</v>
          </cell>
          <cell r="B2770" t="str">
            <v>KD30111994</v>
          </cell>
          <cell r="C2770" t="str">
            <v>資管</v>
          </cell>
          <cell r="D2770" t="str">
            <v>菲詩</v>
          </cell>
          <cell r="E2770">
            <v>851118</v>
          </cell>
          <cell r="F2770" t="str">
            <v>女</v>
          </cell>
          <cell r="G2770" t="str">
            <v>外籍生</v>
          </cell>
        </row>
        <row r="2771">
          <cell r="A2771">
            <v>106401870</v>
          </cell>
          <cell r="B2771" t="str">
            <v>KD30112026</v>
          </cell>
          <cell r="C2771" t="str">
            <v>資管</v>
          </cell>
          <cell r="D2771" t="str">
            <v>莉詩</v>
          </cell>
          <cell r="E2771">
            <v>860406</v>
          </cell>
          <cell r="F2771" t="str">
            <v>女</v>
          </cell>
          <cell r="G2771" t="str">
            <v>外籍生</v>
          </cell>
        </row>
        <row r="2772">
          <cell r="A2772">
            <v>106401871</v>
          </cell>
          <cell r="B2772" t="str">
            <v>KD30112008</v>
          </cell>
          <cell r="C2772" t="str">
            <v>資管</v>
          </cell>
          <cell r="D2772" t="str">
            <v>德莉</v>
          </cell>
          <cell r="E2772">
            <v>860616</v>
          </cell>
          <cell r="F2772" t="str">
            <v>女</v>
          </cell>
          <cell r="G2772" t="str">
            <v>外籍生</v>
          </cell>
        </row>
        <row r="2773">
          <cell r="A2773">
            <v>106401872</v>
          </cell>
          <cell r="B2773" t="str">
            <v>KD30112035</v>
          </cell>
          <cell r="C2773" t="str">
            <v>資管</v>
          </cell>
          <cell r="D2773" t="str">
            <v>伊達</v>
          </cell>
          <cell r="E2773">
            <v>820427</v>
          </cell>
          <cell r="F2773" t="str">
            <v>女</v>
          </cell>
          <cell r="G2773" t="str">
            <v>外籍生</v>
          </cell>
        </row>
        <row r="2774">
          <cell r="A2774">
            <v>106401873</v>
          </cell>
          <cell r="B2774" t="str">
            <v>KD30112017</v>
          </cell>
          <cell r="C2774" t="str">
            <v>資管</v>
          </cell>
          <cell r="D2774" t="str">
            <v>安娜</v>
          </cell>
          <cell r="E2774">
            <v>880723</v>
          </cell>
          <cell r="F2774" t="str">
            <v>女</v>
          </cell>
          <cell r="G2774" t="str">
            <v>外籍生</v>
          </cell>
        </row>
        <row r="2775">
          <cell r="A2775">
            <v>106401874</v>
          </cell>
          <cell r="B2775" t="str">
            <v>KD30112044</v>
          </cell>
          <cell r="C2775" t="str">
            <v>資管</v>
          </cell>
          <cell r="D2775" t="str">
            <v>蘇紀</v>
          </cell>
          <cell r="E2775">
            <v>810730</v>
          </cell>
          <cell r="F2775" t="str">
            <v>女</v>
          </cell>
          <cell r="G2775" t="str">
            <v>外籍生</v>
          </cell>
        </row>
        <row r="2776">
          <cell r="A2776">
            <v>106401875</v>
          </cell>
          <cell r="B2776" t="str">
            <v>KC30084981</v>
          </cell>
          <cell r="C2776" t="str">
            <v>資管</v>
          </cell>
          <cell r="D2776" t="str">
            <v>多多</v>
          </cell>
          <cell r="E2776">
            <v>870104</v>
          </cell>
          <cell r="F2776" t="str">
            <v>男</v>
          </cell>
          <cell r="G2776" t="str">
            <v>外籍生</v>
          </cell>
        </row>
        <row r="2777">
          <cell r="A2777">
            <v>106401802</v>
          </cell>
          <cell r="B2777">
            <v>0</v>
          </cell>
          <cell r="C2777" t="str">
            <v>餐旅</v>
          </cell>
          <cell r="D2777" t="str">
            <v>黃氏庄</v>
          </cell>
          <cell r="E2777">
            <v>860204</v>
          </cell>
          <cell r="F2777" t="str">
            <v>女</v>
          </cell>
          <cell r="G2777" t="str">
            <v>外籍生</v>
          </cell>
        </row>
        <row r="2778">
          <cell r="A2778">
            <v>106401803</v>
          </cell>
          <cell r="B2778">
            <v>0</v>
          </cell>
          <cell r="C2778" t="str">
            <v>餐旅</v>
          </cell>
          <cell r="D2778" t="str">
            <v>黃春達</v>
          </cell>
          <cell r="E2778">
            <v>850922</v>
          </cell>
          <cell r="F2778" t="str">
            <v>男</v>
          </cell>
          <cell r="G2778" t="str">
            <v>外籍生</v>
          </cell>
        </row>
        <row r="2779">
          <cell r="A2779">
            <v>106401806</v>
          </cell>
          <cell r="B2779">
            <v>0</v>
          </cell>
          <cell r="C2779" t="str">
            <v>餐旅</v>
          </cell>
          <cell r="D2779" t="str">
            <v>阮氏翠姮</v>
          </cell>
          <cell r="E2779">
            <v>851203</v>
          </cell>
          <cell r="F2779" t="str">
            <v>女</v>
          </cell>
          <cell r="G2779" t="str">
            <v>外籍生</v>
          </cell>
        </row>
        <row r="2780">
          <cell r="A2780">
            <v>106401807</v>
          </cell>
          <cell r="B2780">
            <v>0</v>
          </cell>
          <cell r="C2780" t="str">
            <v>餐旅</v>
          </cell>
          <cell r="D2780" t="str">
            <v>范德中</v>
          </cell>
          <cell r="E2780">
            <v>861112</v>
          </cell>
          <cell r="F2780" t="str">
            <v>男</v>
          </cell>
          <cell r="G2780" t="str">
            <v>外籍生</v>
          </cell>
        </row>
        <row r="2781">
          <cell r="A2781">
            <v>106401808</v>
          </cell>
          <cell r="B2781">
            <v>0</v>
          </cell>
          <cell r="C2781" t="str">
            <v>餐旅</v>
          </cell>
          <cell r="D2781" t="str">
            <v>范紅山</v>
          </cell>
          <cell r="E2781">
            <v>851010</v>
          </cell>
          <cell r="F2781" t="str">
            <v>男</v>
          </cell>
          <cell r="G2781" t="str">
            <v>外籍生</v>
          </cell>
        </row>
        <row r="2782">
          <cell r="A2782">
            <v>106401809</v>
          </cell>
          <cell r="B2782">
            <v>0</v>
          </cell>
          <cell r="C2782" t="str">
            <v>餐旅</v>
          </cell>
          <cell r="D2782" t="str">
            <v>范氏紅絨</v>
          </cell>
          <cell r="E2782">
            <v>881026</v>
          </cell>
          <cell r="F2782" t="str">
            <v>女</v>
          </cell>
          <cell r="G2782" t="str">
            <v>外籍生</v>
          </cell>
        </row>
        <row r="2783">
          <cell r="A2783">
            <v>106401811</v>
          </cell>
          <cell r="B2783">
            <v>0</v>
          </cell>
          <cell r="C2783" t="str">
            <v>餐旅</v>
          </cell>
          <cell r="D2783" t="str">
            <v>陳功宣</v>
          </cell>
          <cell r="E2783">
            <v>831202</v>
          </cell>
          <cell r="F2783" t="str">
            <v>男</v>
          </cell>
          <cell r="G2783" t="str">
            <v>外籍生</v>
          </cell>
        </row>
        <row r="2784">
          <cell r="A2784">
            <v>106401812</v>
          </cell>
          <cell r="B2784">
            <v>0</v>
          </cell>
          <cell r="C2784" t="str">
            <v>餐旅</v>
          </cell>
          <cell r="D2784" t="str">
            <v>陳孟強</v>
          </cell>
          <cell r="E2784">
            <v>870312</v>
          </cell>
          <cell r="F2784" t="str">
            <v>男</v>
          </cell>
          <cell r="G2784" t="str">
            <v>外籍生</v>
          </cell>
        </row>
        <row r="2785">
          <cell r="A2785">
            <v>106401814</v>
          </cell>
          <cell r="B2785">
            <v>0</v>
          </cell>
          <cell r="C2785" t="str">
            <v>餐旅</v>
          </cell>
          <cell r="D2785" t="str">
            <v>阮文長</v>
          </cell>
          <cell r="E2785">
            <v>840507</v>
          </cell>
          <cell r="F2785" t="str">
            <v>男</v>
          </cell>
          <cell r="G2785" t="str">
            <v>外籍生</v>
          </cell>
        </row>
        <row r="2786">
          <cell r="A2786">
            <v>106401816</v>
          </cell>
          <cell r="B2786" t="str">
            <v>KC30085095</v>
          </cell>
          <cell r="C2786" t="str">
            <v>餐旅</v>
          </cell>
          <cell r="D2786" t="str">
            <v>甲文廣</v>
          </cell>
          <cell r="E2786">
            <v>800807</v>
          </cell>
          <cell r="F2786" t="str">
            <v>男</v>
          </cell>
          <cell r="G2786" t="str">
            <v>外籍生</v>
          </cell>
        </row>
        <row r="2787">
          <cell r="A2787">
            <v>106401817</v>
          </cell>
          <cell r="B2787">
            <v>0</v>
          </cell>
          <cell r="C2787" t="str">
            <v>餐旅</v>
          </cell>
          <cell r="D2787" t="str">
            <v>何青松</v>
          </cell>
          <cell r="E2787">
            <v>820729</v>
          </cell>
          <cell r="F2787" t="str">
            <v>男</v>
          </cell>
          <cell r="G2787" t="str">
            <v>外籍生</v>
          </cell>
        </row>
        <row r="2788">
          <cell r="A2788">
            <v>106401818</v>
          </cell>
          <cell r="B2788">
            <v>0</v>
          </cell>
          <cell r="C2788" t="str">
            <v>餐旅</v>
          </cell>
          <cell r="D2788" t="str">
            <v>吳文俠</v>
          </cell>
          <cell r="E2788">
            <v>841115</v>
          </cell>
          <cell r="F2788" t="str">
            <v>男</v>
          </cell>
          <cell r="G2788" t="str">
            <v>外籍生</v>
          </cell>
        </row>
        <row r="2789">
          <cell r="A2789">
            <v>106401819</v>
          </cell>
          <cell r="B2789">
            <v>0</v>
          </cell>
          <cell r="C2789" t="str">
            <v>餐旅</v>
          </cell>
          <cell r="D2789" t="str">
            <v>阮氏香璃</v>
          </cell>
          <cell r="E2789">
            <v>881007</v>
          </cell>
          <cell r="F2789" t="str">
            <v>女</v>
          </cell>
          <cell r="G2789" t="str">
            <v>外籍生</v>
          </cell>
        </row>
        <row r="2790">
          <cell r="A2790">
            <v>106401820</v>
          </cell>
          <cell r="B2790">
            <v>0</v>
          </cell>
          <cell r="C2790" t="str">
            <v>餐旅</v>
          </cell>
          <cell r="D2790" t="str">
            <v>范氏賢</v>
          </cell>
          <cell r="E2790">
            <v>830420</v>
          </cell>
          <cell r="F2790" t="str">
            <v>女</v>
          </cell>
          <cell r="G2790" t="str">
            <v>外籍生</v>
          </cell>
        </row>
        <row r="2791">
          <cell r="A2791">
            <v>106401821</v>
          </cell>
          <cell r="B2791">
            <v>0</v>
          </cell>
          <cell r="C2791" t="str">
            <v>餐旅</v>
          </cell>
          <cell r="D2791" t="str">
            <v>孔文東</v>
          </cell>
          <cell r="E2791">
            <v>880316</v>
          </cell>
          <cell r="F2791" t="str">
            <v>男</v>
          </cell>
          <cell r="G2791" t="str">
            <v>外籍生</v>
          </cell>
        </row>
        <row r="2792">
          <cell r="A2792">
            <v>106401822</v>
          </cell>
          <cell r="B2792">
            <v>0</v>
          </cell>
          <cell r="C2792" t="str">
            <v>餐旅</v>
          </cell>
          <cell r="D2792" t="str">
            <v>阮文玲</v>
          </cell>
          <cell r="E2792">
            <v>881220</v>
          </cell>
          <cell r="F2792" t="str">
            <v>女</v>
          </cell>
          <cell r="G2792" t="str">
            <v>外籍生</v>
          </cell>
        </row>
        <row r="2793">
          <cell r="A2793">
            <v>106401823</v>
          </cell>
          <cell r="B2793" t="str">
            <v>KD30112160</v>
          </cell>
          <cell r="C2793" t="str">
            <v>餐旅</v>
          </cell>
          <cell r="D2793" t="str">
            <v>范氏伶芝</v>
          </cell>
          <cell r="E2793">
            <v>880714</v>
          </cell>
          <cell r="F2793" t="str">
            <v>女</v>
          </cell>
          <cell r="G2793" t="str">
            <v>外籍生</v>
          </cell>
        </row>
        <row r="2794">
          <cell r="A2794">
            <v>106401824</v>
          </cell>
          <cell r="B2794" t="str">
            <v>KC30085022</v>
          </cell>
          <cell r="C2794" t="str">
            <v>餐旅</v>
          </cell>
          <cell r="D2794" t="str">
            <v>賴文勝</v>
          </cell>
          <cell r="E2794">
            <v>840426</v>
          </cell>
          <cell r="F2794" t="str">
            <v>男</v>
          </cell>
          <cell r="G2794" t="str">
            <v>外籍生</v>
          </cell>
        </row>
        <row r="2795">
          <cell r="A2795">
            <v>106401825</v>
          </cell>
          <cell r="B2795">
            <v>0</v>
          </cell>
          <cell r="C2795" t="str">
            <v>餐旅</v>
          </cell>
          <cell r="D2795" t="str">
            <v>阮氏玉戀</v>
          </cell>
          <cell r="E2795">
            <v>881223</v>
          </cell>
          <cell r="F2795" t="str">
            <v>女</v>
          </cell>
          <cell r="G2795" t="str">
            <v>外籍生</v>
          </cell>
        </row>
        <row r="2796">
          <cell r="A2796">
            <v>106401826</v>
          </cell>
          <cell r="B2796">
            <v>0</v>
          </cell>
          <cell r="C2796" t="str">
            <v>餐旅</v>
          </cell>
          <cell r="D2796" t="str">
            <v>阮氏花</v>
          </cell>
          <cell r="E2796">
            <v>801128</v>
          </cell>
          <cell r="F2796" t="str">
            <v>女</v>
          </cell>
          <cell r="G2796" t="str">
            <v>外籍生</v>
          </cell>
        </row>
        <row r="2797">
          <cell r="A2797">
            <v>106401827</v>
          </cell>
          <cell r="B2797" t="str">
            <v>KD30112099</v>
          </cell>
          <cell r="C2797" t="str">
            <v>餐旅</v>
          </cell>
          <cell r="D2797" t="str">
            <v>梁氏秋妝</v>
          </cell>
          <cell r="E2797">
            <v>771127</v>
          </cell>
          <cell r="F2797" t="str">
            <v>女</v>
          </cell>
          <cell r="G2797" t="str">
            <v>外籍生</v>
          </cell>
        </row>
        <row r="2798">
          <cell r="A2798">
            <v>106401828</v>
          </cell>
          <cell r="B2798">
            <v>0</v>
          </cell>
          <cell r="C2798" t="str">
            <v>餐旅</v>
          </cell>
          <cell r="D2798" t="str">
            <v>丁氏江</v>
          </cell>
          <cell r="E2798">
            <v>881027</v>
          </cell>
          <cell r="F2798" t="str">
            <v>女</v>
          </cell>
          <cell r="G2798" t="str">
            <v>外籍生</v>
          </cell>
        </row>
        <row r="2799">
          <cell r="A2799">
            <v>106401829</v>
          </cell>
          <cell r="B2799">
            <v>0</v>
          </cell>
          <cell r="C2799" t="str">
            <v>餐旅</v>
          </cell>
          <cell r="D2799" t="str">
            <v>施慶荷</v>
          </cell>
          <cell r="E2799">
            <v>871021</v>
          </cell>
          <cell r="F2799" t="str">
            <v>女</v>
          </cell>
          <cell r="G2799" t="str">
            <v>外籍生</v>
          </cell>
        </row>
        <row r="2800">
          <cell r="A2800">
            <v>106401830</v>
          </cell>
          <cell r="B2800">
            <v>0</v>
          </cell>
          <cell r="C2800" t="str">
            <v>餐旅</v>
          </cell>
          <cell r="D2800" t="str">
            <v>武英俊</v>
          </cell>
          <cell r="E2800">
            <v>880220</v>
          </cell>
          <cell r="F2800" t="str">
            <v>男</v>
          </cell>
          <cell r="G2800" t="str">
            <v>外籍生</v>
          </cell>
        </row>
        <row r="2801">
          <cell r="A2801">
            <v>106401831</v>
          </cell>
          <cell r="B2801">
            <v>0</v>
          </cell>
          <cell r="C2801" t="str">
            <v>餐旅</v>
          </cell>
          <cell r="D2801" t="str">
            <v>阮青宿</v>
          </cell>
          <cell r="E2801">
            <v>880403</v>
          </cell>
          <cell r="F2801" t="str">
            <v>男</v>
          </cell>
          <cell r="G2801" t="str">
            <v>外籍生</v>
          </cell>
        </row>
        <row r="2802">
          <cell r="A2802">
            <v>106401832</v>
          </cell>
          <cell r="B2802" t="str">
            <v>KD30112302</v>
          </cell>
          <cell r="C2802" t="str">
            <v>餐旅</v>
          </cell>
          <cell r="D2802" t="str">
            <v>阮氏垂莊</v>
          </cell>
          <cell r="E2802">
            <v>880505</v>
          </cell>
          <cell r="F2802" t="str">
            <v>女</v>
          </cell>
          <cell r="G2802" t="str">
            <v>外籍生</v>
          </cell>
        </row>
        <row r="2803">
          <cell r="A2803">
            <v>106401833</v>
          </cell>
          <cell r="B2803" t="str">
            <v>HD03248308</v>
          </cell>
          <cell r="C2803" t="str">
            <v>餐旅</v>
          </cell>
          <cell r="D2803" t="str">
            <v>阮氏玲</v>
          </cell>
          <cell r="E2803">
            <v>760923</v>
          </cell>
          <cell r="F2803" t="str">
            <v>女</v>
          </cell>
          <cell r="G2803" t="str">
            <v>外籍生</v>
          </cell>
        </row>
        <row r="2804">
          <cell r="A2804">
            <v>106401834</v>
          </cell>
          <cell r="B2804" t="str">
            <v>DD30054863</v>
          </cell>
          <cell r="C2804" t="str">
            <v>餐旅</v>
          </cell>
          <cell r="D2804" t="str">
            <v>阮玉玡</v>
          </cell>
          <cell r="E2804">
            <v>850810</v>
          </cell>
          <cell r="F2804" t="str">
            <v>女</v>
          </cell>
          <cell r="G2804" t="str">
            <v>外籍生</v>
          </cell>
        </row>
        <row r="2805">
          <cell r="A2805">
            <v>106401835</v>
          </cell>
          <cell r="B2805">
            <v>0</v>
          </cell>
          <cell r="C2805" t="str">
            <v>餐旅</v>
          </cell>
          <cell r="D2805" t="str">
            <v>裴氏金青</v>
          </cell>
          <cell r="E2805">
            <v>880820</v>
          </cell>
          <cell r="F2805" t="str">
            <v>女</v>
          </cell>
          <cell r="G2805" t="str">
            <v>外籍生</v>
          </cell>
        </row>
        <row r="2806">
          <cell r="A2806">
            <v>106401836</v>
          </cell>
          <cell r="B2806" t="str">
            <v>NC30084992</v>
          </cell>
          <cell r="C2806" t="str">
            <v>餐旅</v>
          </cell>
          <cell r="D2806" t="str">
            <v>黎文南</v>
          </cell>
          <cell r="E2806">
            <v>810320</v>
          </cell>
          <cell r="F2806" t="str">
            <v>男</v>
          </cell>
          <cell r="G2806" t="str">
            <v>外籍生</v>
          </cell>
        </row>
        <row r="2807">
          <cell r="A2807">
            <v>106401837</v>
          </cell>
          <cell r="B2807">
            <v>0</v>
          </cell>
          <cell r="C2807" t="str">
            <v>餐旅</v>
          </cell>
          <cell r="D2807" t="str">
            <v>阮文俊</v>
          </cell>
          <cell r="E2807">
            <v>810818</v>
          </cell>
          <cell r="F2807" t="str">
            <v>男</v>
          </cell>
          <cell r="G2807" t="str">
            <v>外籍生</v>
          </cell>
        </row>
        <row r="2808">
          <cell r="A2808">
            <v>106401838</v>
          </cell>
          <cell r="B2808">
            <v>0</v>
          </cell>
          <cell r="C2808" t="str">
            <v>餐旅</v>
          </cell>
          <cell r="D2808" t="str">
            <v>阮氏草</v>
          </cell>
          <cell r="E2808">
            <v>820828</v>
          </cell>
          <cell r="F2808" t="str">
            <v>女</v>
          </cell>
          <cell r="G2808" t="str">
            <v>外籍生</v>
          </cell>
        </row>
        <row r="2809">
          <cell r="A2809">
            <v>106401839</v>
          </cell>
          <cell r="B2809">
            <v>0</v>
          </cell>
          <cell r="C2809" t="str">
            <v>餐旅</v>
          </cell>
          <cell r="D2809" t="str">
            <v>阮氏莊</v>
          </cell>
          <cell r="E2809">
            <v>780720</v>
          </cell>
          <cell r="F2809" t="str">
            <v>女</v>
          </cell>
          <cell r="G2809" t="str">
            <v>外籍生</v>
          </cell>
        </row>
        <row r="2810">
          <cell r="A2810">
            <v>106401840</v>
          </cell>
          <cell r="B2810">
            <v>0</v>
          </cell>
          <cell r="C2810" t="str">
            <v>餐旅</v>
          </cell>
          <cell r="D2810" t="str">
            <v>裴氏粉</v>
          </cell>
          <cell r="E2810">
            <v>881209</v>
          </cell>
          <cell r="F2810" t="str">
            <v>女</v>
          </cell>
          <cell r="G2810" t="str">
            <v>外籍生</v>
          </cell>
        </row>
        <row r="2811">
          <cell r="A2811">
            <v>106410373</v>
          </cell>
          <cell r="B2811" t="str">
            <v>K222994423</v>
          </cell>
          <cell r="C2811" t="str">
            <v>休管</v>
          </cell>
          <cell r="D2811" t="str">
            <v>江君蕙</v>
          </cell>
          <cell r="E2811">
            <v>871003</v>
          </cell>
          <cell r="F2811" t="str">
            <v>女</v>
          </cell>
          <cell r="G2811" t="str">
            <v>一般生</v>
          </cell>
        </row>
        <row r="2812">
          <cell r="A2812">
            <v>107400229</v>
          </cell>
          <cell r="B2812" t="str">
            <v>U122084197</v>
          </cell>
          <cell r="C2812" t="str">
            <v>物聯</v>
          </cell>
          <cell r="D2812" t="str">
            <v>江劉磐睿</v>
          </cell>
          <cell r="E2812">
            <v>890714</v>
          </cell>
          <cell r="F2812" t="str">
            <v>男</v>
          </cell>
          <cell r="G2812" t="str">
            <v>原住民</v>
          </cell>
        </row>
        <row r="2813">
          <cell r="A2813">
            <v>107400201</v>
          </cell>
          <cell r="B2813" t="str">
            <v>H125422279</v>
          </cell>
          <cell r="C2813" t="str">
            <v>物聯</v>
          </cell>
          <cell r="D2813" t="str">
            <v>梁銘義</v>
          </cell>
          <cell r="E2813">
            <v>890628</v>
          </cell>
          <cell r="F2813" t="str">
            <v>男</v>
          </cell>
          <cell r="G2813" t="str">
            <v>一般生</v>
          </cell>
        </row>
        <row r="2814">
          <cell r="A2814">
            <v>106210294</v>
          </cell>
          <cell r="B2814" t="str">
            <v>K222566330</v>
          </cell>
          <cell r="C2814" t="str">
            <v>休管</v>
          </cell>
          <cell r="D2814" t="str">
            <v>廖芷讌</v>
          </cell>
          <cell r="E2814">
            <v>841101</v>
          </cell>
          <cell r="F2814" t="str">
            <v>女</v>
          </cell>
          <cell r="G2814" t="str">
            <v>一般生</v>
          </cell>
        </row>
        <row r="2815">
          <cell r="A2815">
            <v>104418017</v>
          </cell>
          <cell r="B2815" t="str">
            <v>N125531651</v>
          </cell>
          <cell r="C2815" t="str">
            <v>資管</v>
          </cell>
          <cell r="D2815" t="str">
            <v>林柏良</v>
          </cell>
          <cell r="E2815">
            <v>860614</v>
          </cell>
          <cell r="F2815" t="str">
            <v>男</v>
          </cell>
          <cell r="G2815" t="str">
            <v>一般生</v>
          </cell>
        </row>
        <row r="2816">
          <cell r="A2816">
            <v>104410162</v>
          </cell>
          <cell r="B2816" t="str">
            <v>K222848248</v>
          </cell>
          <cell r="C2816" t="str">
            <v>行銷</v>
          </cell>
          <cell r="D2816" t="str">
            <v>林姵妏</v>
          </cell>
          <cell r="E2816">
            <v>860212</v>
          </cell>
          <cell r="F2816" t="str">
            <v>女</v>
          </cell>
          <cell r="G2816" t="str">
            <v>一般生</v>
          </cell>
        </row>
        <row r="2817">
          <cell r="A2817" t="str">
            <v>K223086386</v>
          </cell>
          <cell r="B2817" t="str">
            <v>K223086386</v>
          </cell>
          <cell r="C2817" t="str">
            <v>校外</v>
          </cell>
          <cell r="D2817" t="str">
            <v>盧氏麗梅</v>
          </cell>
          <cell r="E2817">
            <v>590112</v>
          </cell>
          <cell r="F2817" t="str">
            <v>女</v>
          </cell>
          <cell r="G2817" t="str">
            <v>外籍配偶</v>
          </cell>
        </row>
        <row r="2818">
          <cell r="A2818" t="str">
            <v>F227926967</v>
          </cell>
          <cell r="B2818" t="str">
            <v>F227926967</v>
          </cell>
          <cell r="C2818" t="str">
            <v>校友</v>
          </cell>
          <cell r="D2818" t="str">
            <v>林芷伊</v>
          </cell>
          <cell r="E2818">
            <v>810530</v>
          </cell>
          <cell r="F2818" t="str">
            <v>女</v>
          </cell>
          <cell r="G2818" t="str">
            <v>一般生</v>
          </cell>
        </row>
        <row r="2819">
          <cell r="A2819" t="str">
            <v>S224368310</v>
          </cell>
          <cell r="B2819" t="str">
            <v>S224368310</v>
          </cell>
          <cell r="C2819" t="str">
            <v>外校</v>
          </cell>
          <cell r="D2819" t="str">
            <v>林昕卉</v>
          </cell>
          <cell r="E2819">
            <v>850209</v>
          </cell>
          <cell r="F2819" t="str">
            <v>女</v>
          </cell>
          <cell r="G2819" t="str">
            <v>一般生</v>
          </cell>
        </row>
        <row r="2820">
          <cell r="A2820">
            <v>106210097</v>
          </cell>
          <cell r="B2820" t="str">
            <v>K220970014</v>
          </cell>
          <cell r="C2820" t="str">
            <v>社工</v>
          </cell>
          <cell r="D2820" t="str">
            <v>林素嫆</v>
          </cell>
          <cell r="E2820">
            <v>601223</v>
          </cell>
          <cell r="F2820" t="str">
            <v>女</v>
          </cell>
          <cell r="G2820" t="str">
            <v>一般生</v>
          </cell>
        </row>
        <row r="2821">
          <cell r="A2821" t="str">
            <v>A226857744</v>
          </cell>
          <cell r="B2821" t="str">
            <v>A226857744</v>
          </cell>
          <cell r="C2821" t="str">
            <v>系友</v>
          </cell>
          <cell r="D2821" t="str">
            <v>呂佳育</v>
          </cell>
          <cell r="E2821">
            <v>820903</v>
          </cell>
          <cell r="F2821" t="str">
            <v>女</v>
          </cell>
          <cell r="G2821" t="str">
            <v>一般生</v>
          </cell>
        </row>
        <row r="2822">
          <cell r="A2822" t="str">
            <v>K122378936</v>
          </cell>
          <cell r="B2822" t="str">
            <v>K122378936</v>
          </cell>
          <cell r="C2822" t="str">
            <v>系友</v>
          </cell>
          <cell r="D2822" t="str">
            <v>邱建銘</v>
          </cell>
          <cell r="E2822">
            <v>821129</v>
          </cell>
          <cell r="F2822" t="str">
            <v>男</v>
          </cell>
          <cell r="G2822" t="str">
            <v>一般生</v>
          </cell>
        </row>
        <row r="2823">
          <cell r="A2823">
            <v>105410364</v>
          </cell>
          <cell r="B2823" t="str">
            <v>K122873570</v>
          </cell>
          <cell r="C2823" t="str">
            <v>休管</v>
          </cell>
          <cell r="D2823" t="str">
            <v>蘇聖恩</v>
          </cell>
          <cell r="E2823">
            <v>860802</v>
          </cell>
          <cell r="F2823" t="str">
            <v>男</v>
          </cell>
          <cell r="G2823" t="str">
            <v>一般生</v>
          </cell>
        </row>
        <row r="2824">
          <cell r="A2824">
            <v>104408004</v>
          </cell>
          <cell r="B2824" t="str">
            <v>K221984941</v>
          </cell>
          <cell r="C2824" t="str">
            <v>休管</v>
          </cell>
          <cell r="D2824" t="str">
            <v>葉倩如</v>
          </cell>
          <cell r="E2824">
            <v>850222</v>
          </cell>
          <cell r="F2824" t="str">
            <v>女</v>
          </cell>
          <cell r="G2824" t="str">
            <v>中度身心障礙學生</v>
          </cell>
        </row>
        <row r="2825">
          <cell r="A2825">
            <v>105408002</v>
          </cell>
          <cell r="B2825" t="str">
            <v>J122885846</v>
          </cell>
          <cell r="C2825" t="str">
            <v>餐旅</v>
          </cell>
          <cell r="D2825" t="str">
            <v>王福明</v>
          </cell>
          <cell r="E2825">
            <v>861025</v>
          </cell>
          <cell r="F2825" t="str">
            <v>男</v>
          </cell>
          <cell r="G2825" t="str">
            <v>一般生</v>
          </cell>
        </row>
        <row r="2826">
          <cell r="A2826">
            <v>105410020</v>
          </cell>
          <cell r="B2826" t="str">
            <v>K122840937</v>
          </cell>
          <cell r="C2826" t="str">
            <v>資管</v>
          </cell>
          <cell r="D2826" t="str">
            <v>吳昌儒</v>
          </cell>
          <cell r="E2826">
            <v>870324</v>
          </cell>
          <cell r="F2826" t="str">
            <v>男</v>
          </cell>
          <cell r="G2826" t="str">
            <v>一般生</v>
          </cell>
        </row>
        <row r="2827">
          <cell r="A2827">
            <v>107400102</v>
          </cell>
          <cell r="B2827" t="str">
            <v>K123099309</v>
          </cell>
          <cell r="C2827" t="str">
            <v>行銷</v>
          </cell>
          <cell r="D2827" t="str">
            <v>吳嘉哲</v>
          </cell>
          <cell r="E2827">
            <v>880401</v>
          </cell>
          <cell r="F2827" t="str">
            <v>男</v>
          </cell>
          <cell r="G2827" t="str">
            <v>中度身心障礙學生</v>
          </cell>
        </row>
        <row r="2828">
          <cell r="A2828" t="str">
            <v>105410293 </v>
          </cell>
          <cell r="B2828" t="str">
            <v>G222146639</v>
          </cell>
          <cell r="C2828" t="str">
            <v>社工</v>
          </cell>
          <cell r="D2828" t="str">
            <v>謝宛庭</v>
          </cell>
          <cell r="E2828">
            <v>840409</v>
          </cell>
          <cell r="F2828" t="str">
            <v>女</v>
          </cell>
          <cell r="G2828" t="str">
            <v>一般生</v>
          </cell>
        </row>
        <row r="2829">
          <cell r="A2829">
            <v>107400809</v>
          </cell>
          <cell r="B2829" t="str">
            <v>J222916697</v>
          </cell>
          <cell r="C2829" t="str">
            <v>餐旅</v>
          </cell>
          <cell r="D2829" t="str">
            <v>徐鈴琇</v>
          </cell>
          <cell r="E2829">
            <v>881122</v>
          </cell>
          <cell r="F2829" t="str">
            <v>女</v>
          </cell>
          <cell r="G2829" t="str">
            <v>一般生</v>
          </cell>
        </row>
        <row r="2830">
          <cell r="A2830" t="str">
            <v>H125790549</v>
          </cell>
          <cell r="B2830" t="str">
            <v>H125790549</v>
          </cell>
          <cell r="C2830" t="str">
            <v>校外</v>
          </cell>
          <cell r="D2830" t="str">
            <v>徐仕謙</v>
          </cell>
          <cell r="E2830">
            <v>901113</v>
          </cell>
          <cell r="F2830" t="str">
            <v>男</v>
          </cell>
          <cell r="G2830" t="str">
            <v>一般生</v>
          </cell>
        </row>
        <row r="2831">
          <cell r="A2831">
            <v>107400231</v>
          </cell>
          <cell r="B2831" t="str">
            <v>C121639915</v>
          </cell>
          <cell r="C2831" t="str">
            <v>物聯</v>
          </cell>
          <cell r="D2831" t="str">
            <v>許映騰</v>
          </cell>
          <cell r="E2831">
            <v>890416</v>
          </cell>
          <cell r="F2831" t="str">
            <v>男</v>
          </cell>
          <cell r="G2831" t="str">
            <v>一般生</v>
          </cell>
        </row>
        <row r="2832">
          <cell r="A2832">
            <v>105410162</v>
          </cell>
          <cell r="B2832" t="str">
            <v>K222004522</v>
          </cell>
          <cell r="C2832" t="str">
            <v>行銷</v>
          </cell>
          <cell r="D2832" t="str">
            <v>張芳茹</v>
          </cell>
          <cell r="E2832">
            <v>710527</v>
          </cell>
          <cell r="F2832" t="str">
            <v>女</v>
          </cell>
          <cell r="G2832" t="str">
            <v>一般生</v>
          </cell>
        </row>
        <row r="2833">
          <cell r="A2833">
            <v>105410196</v>
          </cell>
          <cell r="B2833" t="str">
            <v>J222789903</v>
          </cell>
          <cell r="C2833" t="str">
            <v>行銷</v>
          </cell>
          <cell r="D2833" t="str">
            <v>張詠禎</v>
          </cell>
          <cell r="E2833">
            <v>860319</v>
          </cell>
          <cell r="F2833" t="str">
            <v>女</v>
          </cell>
          <cell r="G2833" t="str">
            <v>一般生</v>
          </cell>
        </row>
        <row r="2834">
          <cell r="A2834">
            <v>107400804</v>
          </cell>
          <cell r="B2834" t="str">
            <v>K222971233</v>
          </cell>
          <cell r="C2834" t="str">
            <v>餐旅</v>
          </cell>
          <cell r="D2834" t="str">
            <v>張馨方</v>
          </cell>
          <cell r="E2834">
            <v>881001</v>
          </cell>
          <cell r="F2834" t="str">
            <v>女</v>
          </cell>
          <cell r="G2834" t="str">
            <v>一般生</v>
          </cell>
        </row>
        <row r="2835">
          <cell r="A2835">
            <v>107400803</v>
          </cell>
          <cell r="B2835" t="str">
            <v>K222971199</v>
          </cell>
          <cell r="C2835" t="str">
            <v>餐旅</v>
          </cell>
          <cell r="D2835" t="str">
            <v>張馨文</v>
          </cell>
          <cell r="E2835">
            <v>881001</v>
          </cell>
          <cell r="F2835" t="str">
            <v>女</v>
          </cell>
          <cell r="G2835" t="str">
            <v>一般生</v>
          </cell>
        </row>
        <row r="2836">
          <cell r="A2836">
            <v>104408018</v>
          </cell>
          <cell r="B2836" t="str">
            <v>T124699999</v>
          </cell>
          <cell r="C2836" t="str">
            <v>休管</v>
          </cell>
          <cell r="D2836" t="str">
            <v>張中源</v>
          </cell>
          <cell r="E2836">
            <v>860516</v>
          </cell>
          <cell r="F2836" t="str">
            <v>男</v>
          </cell>
          <cell r="G2836" t="str">
            <v>輕度身心障礙學生</v>
          </cell>
        </row>
        <row r="2837">
          <cell r="A2837">
            <v>107400314</v>
          </cell>
          <cell r="B2837" t="str">
            <v>H224208213</v>
          </cell>
          <cell r="C2837" t="str">
            <v>應日</v>
          </cell>
          <cell r="D2837" t="str">
            <v>林袖榆</v>
          </cell>
          <cell r="E2837">
            <v>870601</v>
          </cell>
          <cell r="F2837" t="str">
            <v>女</v>
          </cell>
          <cell r="G2837" t="str">
            <v>一般生</v>
          </cell>
        </row>
        <row r="2838">
          <cell r="A2838">
            <v>107400315</v>
          </cell>
          <cell r="B2838" t="str">
            <v>L225226691</v>
          </cell>
          <cell r="C2838" t="str">
            <v>應用</v>
          </cell>
          <cell r="D2838" t="str">
            <v>曾詩涵</v>
          </cell>
          <cell r="E2838">
            <v>890526</v>
          </cell>
          <cell r="F2838" t="str">
            <v>女</v>
          </cell>
          <cell r="G2838" t="str">
            <v>一般生</v>
          </cell>
        </row>
        <row r="2839">
          <cell r="A2839">
            <v>107400018</v>
          </cell>
          <cell r="B2839" t="str">
            <v>K222970585</v>
          </cell>
          <cell r="C2839" t="str">
            <v>資管</v>
          </cell>
          <cell r="D2839" t="str">
            <v>邱品蓁</v>
          </cell>
          <cell r="E2839">
            <v>880904</v>
          </cell>
          <cell r="F2839" t="str">
            <v>女</v>
          </cell>
          <cell r="G2839" t="str">
            <v>一般生</v>
          </cell>
        </row>
        <row r="2840">
          <cell r="A2840">
            <v>107400953</v>
          </cell>
          <cell r="B2840" t="str">
            <v>H125378338</v>
          </cell>
          <cell r="C2840" t="str">
            <v>多遊</v>
          </cell>
          <cell r="D2840" t="str">
            <v>廖浩文</v>
          </cell>
          <cell r="E2840">
            <v>880906</v>
          </cell>
          <cell r="F2840" t="str">
            <v>男</v>
          </cell>
          <cell r="G2840" t="str">
            <v>中度身心障礙學生</v>
          </cell>
        </row>
        <row r="2841">
          <cell r="A2841">
            <v>107401291</v>
          </cell>
          <cell r="B2841" t="str">
            <v>KC30096463</v>
          </cell>
          <cell r="C2841" t="str">
            <v>行銷</v>
          </cell>
          <cell r="D2841" t="str">
            <v>陳文達</v>
          </cell>
          <cell r="E2841">
            <v>850627</v>
          </cell>
          <cell r="F2841" t="str">
            <v>男</v>
          </cell>
          <cell r="G2841" t="str">
            <v>外籍生</v>
          </cell>
        </row>
        <row r="2842">
          <cell r="A2842">
            <v>107401311</v>
          </cell>
          <cell r="B2842" t="str">
            <v>KC30096454</v>
          </cell>
          <cell r="C2842" t="str">
            <v>行銷</v>
          </cell>
          <cell r="D2842" t="str">
            <v>黎文勝</v>
          </cell>
          <cell r="E2842">
            <v>850515</v>
          </cell>
          <cell r="F2842" t="str">
            <v>男</v>
          </cell>
          <cell r="G2842" t="str">
            <v>外籍生</v>
          </cell>
        </row>
        <row r="2843">
          <cell r="A2843">
            <v>107400612</v>
          </cell>
          <cell r="B2843" t="str">
            <v>K122939206</v>
          </cell>
          <cell r="D2843" t="str">
            <v>徐恒昇</v>
          </cell>
          <cell r="E2843">
            <v>881114</v>
          </cell>
          <cell r="F2843" t="str">
            <v>男</v>
          </cell>
          <cell r="G2843" t="str">
            <v>中度身心障礙學生</v>
          </cell>
        </row>
        <row r="2844">
          <cell r="A2844">
            <v>107400863</v>
          </cell>
          <cell r="B2844" t="str">
            <v>H125480495</v>
          </cell>
          <cell r="C2844" t="str">
            <v>餐旅</v>
          </cell>
          <cell r="D2844" t="str">
            <v>徐振洋</v>
          </cell>
          <cell r="E2844">
            <v>890305</v>
          </cell>
          <cell r="F2844" t="str">
            <v>男</v>
          </cell>
          <cell r="G2844" t="str">
            <v>一般生</v>
          </cell>
        </row>
        <row r="2845">
          <cell r="A2845">
            <v>107400802</v>
          </cell>
          <cell r="B2845" t="str">
            <v>H225311175</v>
          </cell>
          <cell r="C2845" t="str">
            <v>餐旅</v>
          </cell>
          <cell r="D2845" t="str">
            <v>林忻彤</v>
          </cell>
          <cell r="E2845">
            <v>881027</v>
          </cell>
          <cell r="F2845" t="str">
            <v>女</v>
          </cell>
          <cell r="G2845" t="str">
            <v>一般生</v>
          </cell>
        </row>
        <row r="2846">
          <cell r="A2846">
            <v>107400026</v>
          </cell>
          <cell r="B2846" t="str">
            <v>KD30125416</v>
          </cell>
          <cell r="C2846" t="str">
            <v>資管</v>
          </cell>
          <cell r="D2846" t="str">
            <v>鄭筱邡</v>
          </cell>
          <cell r="E2846">
            <v>880410</v>
          </cell>
          <cell r="F2846" t="str">
            <v>女</v>
          </cell>
          <cell r="G2846" t="str">
            <v>外籍生</v>
          </cell>
        </row>
        <row r="2847">
          <cell r="A2847">
            <v>107210134</v>
          </cell>
          <cell r="B2847" t="str">
            <v>K222925624</v>
          </cell>
          <cell r="C2847" t="str">
            <v>幼保</v>
          </cell>
          <cell r="D2847" t="str">
            <v>江雁萍</v>
          </cell>
          <cell r="E2847">
            <v>870317</v>
          </cell>
          <cell r="F2847" t="str">
            <v>女</v>
          </cell>
          <cell r="G2847" t="str">
            <v>一般生</v>
          </cell>
        </row>
        <row r="2848">
          <cell r="A2848">
            <v>107210157</v>
          </cell>
          <cell r="B2848" t="str">
            <v>K222768272</v>
          </cell>
          <cell r="C2848" t="str">
            <v>幼保</v>
          </cell>
          <cell r="D2848" t="str">
            <v>張容瑄</v>
          </cell>
          <cell r="E2848">
            <v>861210</v>
          </cell>
          <cell r="F2848" t="str">
            <v>女</v>
          </cell>
          <cell r="G2848" t="str">
            <v>一般生</v>
          </cell>
        </row>
        <row r="2849">
          <cell r="A2849">
            <v>107210156</v>
          </cell>
          <cell r="B2849" t="str">
            <v>K222771108</v>
          </cell>
          <cell r="C2849" t="str">
            <v>幼保</v>
          </cell>
          <cell r="D2849" t="str">
            <v>賴靖瀅</v>
          </cell>
          <cell r="E2849">
            <v>870713</v>
          </cell>
          <cell r="F2849" t="str">
            <v>女</v>
          </cell>
          <cell r="G2849" t="str">
            <v>一般生</v>
          </cell>
        </row>
        <row r="2850">
          <cell r="A2850">
            <v>107400969</v>
          </cell>
          <cell r="B2850" t="str">
            <v>K223016142</v>
          </cell>
          <cell r="C2850" t="str">
            <v>多遊</v>
          </cell>
          <cell r="D2850" t="str">
            <v>施彥菱</v>
          </cell>
          <cell r="E2850">
            <v>890120</v>
          </cell>
          <cell r="F2850" t="str">
            <v>女</v>
          </cell>
          <cell r="G2850" t="str">
            <v>一般生</v>
          </cell>
        </row>
        <row r="2851">
          <cell r="A2851">
            <v>107400850</v>
          </cell>
          <cell r="B2851" t="str">
            <v>K222774832</v>
          </cell>
          <cell r="D2851" t="str">
            <v>陳沛洳</v>
          </cell>
          <cell r="E2851">
            <v>881027</v>
          </cell>
          <cell r="F2851" t="str">
            <v>女</v>
          </cell>
          <cell r="G2851" t="str">
            <v>一般生</v>
          </cell>
        </row>
        <row r="2852">
          <cell r="A2852">
            <v>107400870</v>
          </cell>
          <cell r="B2852" t="str">
            <v>K123085850</v>
          </cell>
          <cell r="D2852" t="str">
            <v>劉彥評</v>
          </cell>
          <cell r="E2852">
            <v>871011</v>
          </cell>
          <cell r="F2852" t="str">
            <v>男</v>
          </cell>
          <cell r="G2852" t="str">
            <v>一般生</v>
          </cell>
        </row>
        <row r="2853">
          <cell r="A2853">
            <v>107400833</v>
          </cell>
          <cell r="B2853" t="str">
            <v>I100473319</v>
          </cell>
          <cell r="D2853" t="str">
            <v>陳梓豪</v>
          </cell>
          <cell r="E2853">
            <v>881225</v>
          </cell>
          <cell r="F2853" t="str">
            <v>男</v>
          </cell>
          <cell r="G2853" t="str">
            <v>一般生</v>
          </cell>
        </row>
        <row r="2854">
          <cell r="A2854">
            <v>107400832</v>
          </cell>
          <cell r="B2854" t="str">
            <v>B123329948</v>
          </cell>
          <cell r="D2854" t="str">
            <v>周霆育</v>
          </cell>
          <cell r="E2854">
            <v>890525</v>
          </cell>
          <cell r="F2854" t="str">
            <v>男</v>
          </cell>
          <cell r="G2854" t="str">
            <v>一般生</v>
          </cell>
        </row>
        <row r="2855">
          <cell r="A2855">
            <v>107400822</v>
          </cell>
          <cell r="B2855" t="str">
            <v>T124389149</v>
          </cell>
          <cell r="D2855" t="str">
            <v>薛宇辰</v>
          </cell>
          <cell r="E2855">
            <v>880912</v>
          </cell>
          <cell r="F2855" t="str">
            <v>男</v>
          </cell>
          <cell r="G2855" t="str">
            <v>一般生</v>
          </cell>
        </row>
        <row r="2856">
          <cell r="A2856">
            <v>107310025</v>
          </cell>
          <cell r="B2856" t="str">
            <v>F125912481</v>
          </cell>
          <cell r="D2856" t="str">
            <v>王昱人</v>
          </cell>
          <cell r="E2856">
            <v>720402</v>
          </cell>
          <cell r="F2856" t="str">
            <v>男</v>
          </cell>
          <cell r="G2856" t="str">
            <v>一般生</v>
          </cell>
        </row>
        <row r="2857">
          <cell r="A2857" t="str">
            <v>A128429513</v>
          </cell>
          <cell r="B2857" t="str">
            <v>A128429513</v>
          </cell>
          <cell r="D2857" t="str">
            <v>朱品翰</v>
          </cell>
          <cell r="E2857" t="str">
            <v>840729</v>
          </cell>
          <cell r="F2857" t="str">
            <v>男</v>
          </cell>
          <cell r="G2857" t="str">
            <v>一般生</v>
          </cell>
        </row>
        <row r="2858">
          <cell r="A2858" t="str">
            <v>K122025770</v>
          </cell>
          <cell r="B2858" t="str">
            <v>K122025770</v>
          </cell>
          <cell r="D2858" t="str">
            <v>莊凱棋</v>
          </cell>
          <cell r="E2858" t="str">
            <v>700821</v>
          </cell>
          <cell r="F2858" t="str">
            <v>男</v>
          </cell>
          <cell r="G2858" t="str">
            <v>一般生</v>
          </cell>
        </row>
        <row r="2859">
          <cell r="A2859" t="str">
            <v>A127294427</v>
          </cell>
          <cell r="B2859" t="str">
            <v>A127294427</v>
          </cell>
          <cell r="D2859" t="str">
            <v>洪基勝</v>
          </cell>
          <cell r="E2859" t="str">
            <v>831115</v>
          </cell>
          <cell r="F2859" t="str">
            <v>男</v>
          </cell>
          <cell r="G2859" t="str">
            <v>一般生</v>
          </cell>
        </row>
        <row r="2860">
          <cell r="A2860" t="str">
            <v>K120782861</v>
          </cell>
          <cell r="B2860" t="str">
            <v>K120782861</v>
          </cell>
          <cell r="D2860" t="str">
            <v>張少甫</v>
          </cell>
          <cell r="E2860" t="str">
            <v>610211</v>
          </cell>
          <cell r="F2860" t="str">
            <v>男</v>
          </cell>
          <cell r="G2860" t="str">
            <v>一般生</v>
          </cell>
        </row>
        <row r="2861">
          <cell r="A2861">
            <v>107400519</v>
          </cell>
          <cell r="B2861" t="str">
            <v>L225034111</v>
          </cell>
          <cell r="D2861" t="str">
            <v>蘇筠筑</v>
          </cell>
          <cell r="E2861">
            <v>881203</v>
          </cell>
          <cell r="F2861" t="str">
            <v>女</v>
          </cell>
          <cell r="G2861" t="str">
            <v>一般生</v>
          </cell>
        </row>
        <row r="2862">
          <cell r="A2862">
            <v>107400760</v>
          </cell>
          <cell r="B2862" t="str">
            <v>K223018637</v>
          </cell>
          <cell r="D2862" t="str">
            <v>劉慧中</v>
          </cell>
          <cell r="E2862">
            <v>890609</v>
          </cell>
          <cell r="F2862" t="str">
            <v>女</v>
          </cell>
          <cell r="G2862" t="str">
            <v>一般生</v>
          </cell>
        </row>
        <row r="2863">
          <cell r="A2863">
            <v>107400961</v>
          </cell>
          <cell r="B2863" t="str">
            <v>H125404851</v>
          </cell>
          <cell r="C2863">
            <v>0</v>
          </cell>
          <cell r="D2863" t="str">
            <v>陳郁晟</v>
          </cell>
          <cell r="E2863">
            <v>890129</v>
          </cell>
          <cell r="F2863" t="str">
            <v>男</v>
          </cell>
          <cell r="G2863" t="str">
            <v>一般生</v>
          </cell>
        </row>
        <row r="2864">
          <cell r="A2864">
            <v>107401243</v>
          </cell>
          <cell r="B2864" t="str">
            <v>KD30125621</v>
          </cell>
          <cell r="C2864" t="str">
            <v>行銷</v>
          </cell>
          <cell r="D2864" t="str">
            <v>杜黃意兒</v>
          </cell>
          <cell r="E2864">
            <v>891006</v>
          </cell>
          <cell r="F2864" t="str">
            <v>女</v>
          </cell>
          <cell r="G2864" t="str">
            <v>外籍生</v>
          </cell>
        </row>
        <row r="2865">
          <cell r="A2865">
            <v>107401244</v>
          </cell>
          <cell r="B2865" t="str">
            <v>KD30125685</v>
          </cell>
          <cell r="C2865" t="str">
            <v>行銷</v>
          </cell>
          <cell r="D2865" t="str">
            <v>陳雲英</v>
          </cell>
          <cell r="E2865">
            <v>850925</v>
          </cell>
          <cell r="F2865" t="str">
            <v>女</v>
          </cell>
          <cell r="G2865" t="str">
            <v>外籍生</v>
          </cell>
        </row>
        <row r="2866">
          <cell r="A2866">
            <v>107401245</v>
          </cell>
          <cell r="B2866" t="str">
            <v>KD30125649</v>
          </cell>
          <cell r="C2866" t="str">
            <v>行銷</v>
          </cell>
          <cell r="D2866" t="str">
            <v>黎氏紅簪</v>
          </cell>
          <cell r="E2866">
            <v>840816</v>
          </cell>
          <cell r="F2866" t="str">
            <v>女</v>
          </cell>
          <cell r="G2866" t="str">
            <v>外籍生</v>
          </cell>
        </row>
        <row r="2867">
          <cell r="A2867">
            <v>107401247</v>
          </cell>
          <cell r="B2867" t="str">
            <v>KD30125667</v>
          </cell>
          <cell r="C2867" t="str">
            <v>行銷</v>
          </cell>
          <cell r="D2867" t="str">
            <v>楊美玉</v>
          </cell>
          <cell r="E2867">
            <v>891012</v>
          </cell>
          <cell r="F2867" t="str">
            <v>女</v>
          </cell>
          <cell r="G2867" t="str">
            <v>外籍生</v>
          </cell>
        </row>
        <row r="2868">
          <cell r="A2868">
            <v>107401246</v>
          </cell>
          <cell r="B2868" t="str">
            <v>KD30126100</v>
          </cell>
          <cell r="C2868" t="str">
            <v>行銷</v>
          </cell>
          <cell r="D2868" t="str">
            <v>石氏玄珍</v>
          </cell>
          <cell r="E2868">
            <v>891225</v>
          </cell>
          <cell r="F2868" t="str">
            <v>女</v>
          </cell>
          <cell r="G2868" t="str">
            <v>外籍生</v>
          </cell>
        </row>
        <row r="2869">
          <cell r="A2869">
            <v>107401242</v>
          </cell>
          <cell r="B2869" t="str">
            <v>KD30125658</v>
          </cell>
          <cell r="C2869" t="str">
            <v>行銷</v>
          </cell>
          <cell r="D2869" t="str">
            <v>黃氏寶珍</v>
          </cell>
          <cell r="E2869">
            <v>891016</v>
          </cell>
          <cell r="F2869" t="str">
            <v>女</v>
          </cell>
          <cell r="G2869" t="str">
            <v>外籍生</v>
          </cell>
        </row>
        <row r="2870">
          <cell r="A2870">
            <v>107401298</v>
          </cell>
          <cell r="B2870" t="str">
            <v>KD30125701</v>
          </cell>
          <cell r="C2870" t="str">
            <v>行銷</v>
          </cell>
          <cell r="D2870" t="str">
            <v>阮氏釧</v>
          </cell>
          <cell r="E2870">
            <v>861111</v>
          </cell>
          <cell r="F2870" t="str">
            <v>女</v>
          </cell>
          <cell r="G2870" t="str">
            <v>外籍生</v>
          </cell>
        </row>
        <row r="2871">
          <cell r="A2871">
            <v>107401302</v>
          </cell>
          <cell r="B2871" t="str">
            <v>KD30125783</v>
          </cell>
          <cell r="C2871" t="str">
            <v>行銷</v>
          </cell>
          <cell r="D2871" t="str">
            <v>阮氏彎</v>
          </cell>
          <cell r="E2871">
            <v>890504</v>
          </cell>
          <cell r="F2871" t="str">
            <v>女</v>
          </cell>
          <cell r="G2871" t="str">
            <v>外籍生</v>
          </cell>
        </row>
        <row r="2872">
          <cell r="A2872">
            <v>107401303</v>
          </cell>
          <cell r="B2872" t="str">
            <v>KD30126137</v>
          </cell>
          <cell r="C2872" t="str">
            <v>行銷</v>
          </cell>
          <cell r="D2872" t="str">
            <v>陳氏垂玲</v>
          </cell>
          <cell r="E2872">
            <v>890909</v>
          </cell>
          <cell r="F2872" t="str">
            <v>女</v>
          </cell>
          <cell r="G2872" t="str">
            <v>外籍生</v>
          </cell>
        </row>
        <row r="2873">
          <cell r="A2873">
            <v>107401304</v>
          </cell>
          <cell r="B2873" t="str">
            <v>KD30125694</v>
          </cell>
          <cell r="C2873" t="str">
            <v>行銷</v>
          </cell>
          <cell r="D2873" t="str">
            <v>黃氏芳</v>
          </cell>
          <cell r="E2873">
            <v>881116</v>
          </cell>
          <cell r="F2873" t="str">
            <v>女</v>
          </cell>
          <cell r="G2873" t="str">
            <v>外籍生</v>
          </cell>
        </row>
        <row r="2874">
          <cell r="A2874">
            <v>107401308</v>
          </cell>
          <cell r="B2874" t="str">
            <v>KD30125872</v>
          </cell>
          <cell r="C2874" t="str">
            <v>行銷</v>
          </cell>
          <cell r="D2874" t="str">
            <v>黃氏碧巢</v>
          </cell>
          <cell r="E2874">
            <v>890215</v>
          </cell>
          <cell r="F2874" t="str">
            <v>女</v>
          </cell>
          <cell r="G2874" t="str">
            <v>外籍生</v>
          </cell>
        </row>
        <row r="2875">
          <cell r="A2875">
            <v>107401306</v>
          </cell>
          <cell r="B2875" t="str">
            <v>KD30125738</v>
          </cell>
          <cell r="C2875" t="str">
            <v>行銷</v>
          </cell>
          <cell r="D2875" t="str">
            <v>阮氏秋香</v>
          </cell>
          <cell r="E2875">
            <v>811018</v>
          </cell>
          <cell r="F2875" t="str">
            <v>女</v>
          </cell>
          <cell r="G2875" t="str">
            <v>外籍生</v>
          </cell>
        </row>
        <row r="2876">
          <cell r="A2876">
            <v>107401309</v>
          </cell>
          <cell r="B2876" t="str">
            <v>FD03185911</v>
          </cell>
          <cell r="C2876" t="str">
            <v>行銷</v>
          </cell>
          <cell r="D2876" t="str">
            <v>阮氏草</v>
          </cell>
          <cell r="E2876">
            <v>810819</v>
          </cell>
          <cell r="F2876" t="str">
            <v>女</v>
          </cell>
          <cell r="G2876" t="str">
            <v>外籍生</v>
          </cell>
        </row>
        <row r="2877">
          <cell r="A2877">
            <v>107401241</v>
          </cell>
          <cell r="B2877" t="str">
            <v>KD30125630</v>
          </cell>
          <cell r="C2877" t="str">
            <v>行銷</v>
          </cell>
          <cell r="D2877" t="str">
            <v>杜氏艷香</v>
          </cell>
          <cell r="E2877">
            <v>890214</v>
          </cell>
          <cell r="F2877" t="str">
            <v>女</v>
          </cell>
          <cell r="G2877" t="str">
            <v>外籍生</v>
          </cell>
        </row>
        <row r="2878">
          <cell r="A2878">
            <v>107401274</v>
          </cell>
          <cell r="B2878" t="str">
            <v>KD30125916</v>
          </cell>
          <cell r="C2878" t="str">
            <v>行銷</v>
          </cell>
          <cell r="D2878" t="str">
            <v>裴氏莊</v>
          </cell>
          <cell r="E2878">
            <v>890928</v>
          </cell>
          <cell r="F2878" t="str">
            <v>女</v>
          </cell>
          <cell r="G2878" t="str">
            <v>外籍生</v>
          </cell>
        </row>
        <row r="2879">
          <cell r="A2879">
            <v>107401278</v>
          </cell>
          <cell r="B2879" t="str">
            <v>KD30125710</v>
          </cell>
          <cell r="C2879" t="str">
            <v>行銷</v>
          </cell>
          <cell r="D2879" t="str">
            <v>趙草莉</v>
          </cell>
          <cell r="E2879">
            <v>891028</v>
          </cell>
          <cell r="F2879" t="str">
            <v>女</v>
          </cell>
          <cell r="G2879" t="str">
            <v>外籍生</v>
          </cell>
        </row>
        <row r="2880">
          <cell r="A2880">
            <v>107401160</v>
          </cell>
          <cell r="B2880" t="str">
            <v>KD30126735</v>
          </cell>
          <cell r="C2880" t="str">
            <v>資管</v>
          </cell>
          <cell r="D2880" t="str">
            <v>吳氏懷商</v>
          </cell>
          <cell r="E2880">
            <v>890718</v>
          </cell>
          <cell r="F2880" t="str">
            <v>女</v>
          </cell>
          <cell r="G2880" t="str">
            <v>外籍生</v>
          </cell>
        </row>
        <row r="2881">
          <cell r="A2881">
            <v>107401164</v>
          </cell>
          <cell r="B2881" t="str">
            <v>KD30126771</v>
          </cell>
          <cell r="C2881" t="str">
            <v>資管</v>
          </cell>
          <cell r="D2881" t="str">
            <v>韋氏懷英</v>
          </cell>
          <cell r="E2881">
            <v>870228</v>
          </cell>
          <cell r="F2881" t="str">
            <v>女</v>
          </cell>
          <cell r="G2881" t="str">
            <v>外籍生</v>
          </cell>
        </row>
        <row r="2882">
          <cell r="A2882">
            <v>107401154</v>
          </cell>
          <cell r="B2882" t="str">
            <v>KD30126762</v>
          </cell>
          <cell r="C2882" t="str">
            <v>資管</v>
          </cell>
          <cell r="D2882" t="str">
            <v>阮氏輝清</v>
          </cell>
          <cell r="E2882">
            <v>880105</v>
          </cell>
          <cell r="F2882" t="str">
            <v>女</v>
          </cell>
          <cell r="G2882" t="str">
            <v>外籍生</v>
          </cell>
        </row>
        <row r="2883">
          <cell r="A2883">
            <v>107401182</v>
          </cell>
          <cell r="B2883" t="str">
            <v>KD30126815</v>
          </cell>
          <cell r="C2883" t="str">
            <v>資管</v>
          </cell>
          <cell r="D2883" t="str">
            <v>武氏銀</v>
          </cell>
          <cell r="E2883">
            <v>890104</v>
          </cell>
          <cell r="F2883" t="str">
            <v>女</v>
          </cell>
          <cell r="G2883" t="str">
            <v>外籍生</v>
          </cell>
        </row>
        <row r="2884">
          <cell r="A2884">
            <v>107401183</v>
          </cell>
          <cell r="B2884" t="str">
            <v>KD30126780</v>
          </cell>
          <cell r="C2884" t="str">
            <v>資管</v>
          </cell>
          <cell r="D2884" t="str">
            <v>阮氏嫺</v>
          </cell>
          <cell r="E2884">
            <v>841101</v>
          </cell>
          <cell r="F2884" t="str">
            <v>女</v>
          </cell>
          <cell r="G2884" t="str">
            <v>外籍生</v>
          </cell>
        </row>
        <row r="2885">
          <cell r="A2885">
            <v>107401186</v>
          </cell>
          <cell r="B2885" t="str">
            <v>RC30053196</v>
          </cell>
          <cell r="C2885" t="str">
            <v>資管</v>
          </cell>
          <cell r="D2885" t="str">
            <v>阮得玉</v>
          </cell>
          <cell r="E2885">
            <v>841022</v>
          </cell>
          <cell r="F2885" t="str">
            <v>男</v>
          </cell>
          <cell r="G2885" t="str">
            <v>外籍生</v>
          </cell>
        </row>
        <row r="2886">
          <cell r="A2886">
            <v>107401187</v>
          </cell>
          <cell r="B2886" t="str">
            <v>KD30126557</v>
          </cell>
          <cell r="C2886" t="str">
            <v>資管</v>
          </cell>
          <cell r="D2886" t="str">
            <v>陳氏賢</v>
          </cell>
          <cell r="E2886">
            <v>870530</v>
          </cell>
          <cell r="F2886" t="str">
            <v>女</v>
          </cell>
          <cell r="G2886" t="str">
            <v>外籍生</v>
          </cell>
        </row>
        <row r="2887">
          <cell r="A2887">
            <v>107401189</v>
          </cell>
          <cell r="B2887" t="str">
            <v>KD30126619</v>
          </cell>
          <cell r="C2887" t="str">
            <v>資管</v>
          </cell>
          <cell r="D2887" t="str">
            <v>武青賢</v>
          </cell>
          <cell r="E2887">
            <v>861013</v>
          </cell>
          <cell r="F2887" t="str">
            <v>女</v>
          </cell>
          <cell r="G2887" t="str">
            <v>外籍生</v>
          </cell>
        </row>
        <row r="2888">
          <cell r="A2888">
            <v>107401190</v>
          </cell>
          <cell r="B2888" t="str">
            <v>KD30126833</v>
          </cell>
          <cell r="C2888" t="str">
            <v>資管</v>
          </cell>
          <cell r="D2888" t="str">
            <v>潘氏垂玲</v>
          </cell>
          <cell r="E2888">
            <v>880803</v>
          </cell>
          <cell r="F2888" t="str">
            <v>女</v>
          </cell>
          <cell r="G2888" t="str">
            <v>外籍生</v>
          </cell>
        </row>
        <row r="2889">
          <cell r="A2889">
            <v>107401191</v>
          </cell>
          <cell r="B2889" t="str">
            <v>KD30126628</v>
          </cell>
          <cell r="C2889" t="str">
            <v>資管</v>
          </cell>
          <cell r="D2889" t="str">
            <v>何氏懷</v>
          </cell>
          <cell r="E2889">
            <v>780903</v>
          </cell>
          <cell r="F2889" t="str">
            <v>女</v>
          </cell>
          <cell r="G2889" t="str">
            <v>外籍生</v>
          </cell>
        </row>
        <row r="2890">
          <cell r="A2890">
            <v>107401192</v>
          </cell>
          <cell r="B2890" t="str">
            <v>KD30126637</v>
          </cell>
          <cell r="C2890" t="str">
            <v>資管</v>
          </cell>
          <cell r="D2890" t="str">
            <v>阮氏襄</v>
          </cell>
          <cell r="E2890">
            <v>861202</v>
          </cell>
          <cell r="F2890" t="str">
            <v>女</v>
          </cell>
          <cell r="G2890" t="str">
            <v>外籍生</v>
          </cell>
        </row>
        <row r="2891">
          <cell r="A2891">
            <v>107401196</v>
          </cell>
          <cell r="B2891" t="str">
            <v>KD30126600</v>
          </cell>
          <cell r="C2891" t="str">
            <v>資管</v>
          </cell>
          <cell r="D2891" t="str">
            <v>杜氏瓊花</v>
          </cell>
          <cell r="E2891">
            <v>820616</v>
          </cell>
          <cell r="F2891" t="str">
            <v>女</v>
          </cell>
          <cell r="G2891" t="str">
            <v>外籍生</v>
          </cell>
        </row>
        <row r="2892">
          <cell r="A2892">
            <v>107401207</v>
          </cell>
          <cell r="B2892" t="str">
            <v>KD30126691</v>
          </cell>
          <cell r="C2892" t="str">
            <v>資管</v>
          </cell>
          <cell r="D2892" t="str">
            <v>阮氏清玄</v>
          </cell>
          <cell r="E2892">
            <v>891017</v>
          </cell>
          <cell r="F2892" t="str">
            <v>女</v>
          </cell>
          <cell r="G2892" t="str">
            <v>外籍生</v>
          </cell>
        </row>
        <row r="2893">
          <cell r="A2893">
            <v>107401210</v>
          </cell>
          <cell r="B2893" t="str">
            <v>KD30126726</v>
          </cell>
          <cell r="C2893" t="str">
            <v>資管</v>
          </cell>
          <cell r="D2893" t="str">
            <v>何秋賢</v>
          </cell>
          <cell r="E2893">
            <v>880201</v>
          </cell>
          <cell r="F2893" t="str">
            <v>女</v>
          </cell>
          <cell r="G2893" t="str">
            <v>外籍生</v>
          </cell>
        </row>
        <row r="2894">
          <cell r="A2894">
            <v>107401216</v>
          </cell>
          <cell r="B2894" t="str">
            <v>KC30096730</v>
          </cell>
          <cell r="C2894" t="str">
            <v>資管</v>
          </cell>
          <cell r="D2894" t="str">
            <v>阮梅海</v>
          </cell>
          <cell r="E2894">
            <v>790708</v>
          </cell>
          <cell r="F2894" t="str">
            <v>男</v>
          </cell>
          <cell r="G2894" t="str">
            <v>外籍生</v>
          </cell>
        </row>
        <row r="2895">
          <cell r="A2895">
            <v>107401220</v>
          </cell>
          <cell r="B2895" t="str">
            <v>KD30126593</v>
          </cell>
          <cell r="C2895" t="str">
            <v>資管</v>
          </cell>
          <cell r="D2895" t="str">
            <v>吳氏草原</v>
          </cell>
          <cell r="E2895">
            <v>870627</v>
          </cell>
          <cell r="F2895" t="str">
            <v>女</v>
          </cell>
          <cell r="G2895" t="str">
            <v>外籍生</v>
          </cell>
        </row>
        <row r="2896">
          <cell r="A2896">
            <v>107400853</v>
          </cell>
          <cell r="B2896" t="str">
            <v>K223001990</v>
          </cell>
          <cell r="C2896" t="str">
            <v>餐旅</v>
          </cell>
          <cell r="D2896" t="str">
            <v>風佩慈</v>
          </cell>
          <cell r="E2896">
            <v>890729</v>
          </cell>
          <cell r="F2896" t="str">
            <v>女</v>
          </cell>
          <cell r="G2896" t="str">
            <v>原住民</v>
          </cell>
        </row>
        <row r="2897">
          <cell r="A2897">
            <v>107401336</v>
          </cell>
          <cell r="B2897" t="str">
            <v>KD30126324</v>
          </cell>
          <cell r="C2897" t="str">
            <v>餐旅</v>
          </cell>
          <cell r="D2897" t="str">
            <v>杜阮懷舒</v>
          </cell>
          <cell r="E2897">
            <v>851004</v>
          </cell>
          <cell r="F2897" t="str">
            <v>女</v>
          </cell>
          <cell r="G2897" t="str">
            <v>外籍生</v>
          </cell>
        </row>
        <row r="2898">
          <cell r="A2898">
            <v>107401335</v>
          </cell>
          <cell r="B2898" t="str">
            <v>KD30126333</v>
          </cell>
          <cell r="C2898" t="str">
            <v>餐旅</v>
          </cell>
          <cell r="D2898" t="str">
            <v>蔡紅福</v>
          </cell>
          <cell r="E2898">
            <v>851228</v>
          </cell>
          <cell r="F2898" t="str">
            <v>女</v>
          </cell>
          <cell r="G2898" t="str">
            <v>外籍生</v>
          </cell>
        </row>
        <row r="2899">
          <cell r="A2899">
            <v>107401334</v>
          </cell>
          <cell r="B2899" t="str">
            <v>KD30126351</v>
          </cell>
          <cell r="C2899" t="str">
            <v>餐旅</v>
          </cell>
          <cell r="D2899" t="str">
            <v>黎可源</v>
          </cell>
          <cell r="E2899">
            <v>881209</v>
          </cell>
          <cell r="F2899" t="str">
            <v>女</v>
          </cell>
          <cell r="G2899" t="str">
            <v>外籍生</v>
          </cell>
        </row>
        <row r="2900">
          <cell r="A2900">
            <v>107401350</v>
          </cell>
          <cell r="B2900" t="str">
            <v>KC30096589</v>
          </cell>
          <cell r="C2900" t="str">
            <v>餐旅</v>
          </cell>
          <cell r="D2900" t="str">
            <v>潘英科</v>
          </cell>
          <cell r="E2900">
            <v>880422</v>
          </cell>
          <cell r="F2900" t="str">
            <v>女</v>
          </cell>
          <cell r="G2900" t="str">
            <v>外籍生</v>
          </cell>
        </row>
        <row r="2901">
          <cell r="A2901">
            <v>107401354</v>
          </cell>
          <cell r="B2901" t="str">
            <v>KD30126422</v>
          </cell>
          <cell r="C2901" t="str">
            <v>餐旅</v>
          </cell>
          <cell r="D2901" t="str">
            <v>文氏清恆</v>
          </cell>
          <cell r="E2901">
            <v>800824</v>
          </cell>
          <cell r="F2901" t="str">
            <v>女</v>
          </cell>
          <cell r="G2901" t="str">
            <v>外籍生</v>
          </cell>
        </row>
        <row r="2902">
          <cell r="A2902">
            <v>107401378</v>
          </cell>
          <cell r="B2902" t="str">
            <v>KC30096525</v>
          </cell>
          <cell r="C2902" t="str">
            <v>餐旅</v>
          </cell>
          <cell r="D2902" t="str">
            <v>范文丰</v>
          </cell>
          <cell r="E2902">
            <v>780309</v>
          </cell>
          <cell r="F2902" t="str">
            <v>男</v>
          </cell>
          <cell r="G2902" t="str">
            <v>外籍生</v>
          </cell>
        </row>
        <row r="2903">
          <cell r="A2903">
            <v>107401384</v>
          </cell>
          <cell r="B2903" t="str">
            <v>KD30126226</v>
          </cell>
          <cell r="C2903" t="str">
            <v>餐旅</v>
          </cell>
          <cell r="D2903" t="str">
            <v>陳秋懷</v>
          </cell>
          <cell r="E2903">
            <v>890829</v>
          </cell>
          <cell r="F2903" t="str">
            <v>女</v>
          </cell>
          <cell r="G2903" t="str">
            <v>外籍生</v>
          </cell>
        </row>
        <row r="2904">
          <cell r="A2904">
            <v>107401391</v>
          </cell>
          <cell r="B2904" t="str">
            <v>KC30096650</v>
          </cell>
          <cell r="C2904" t="str">
            <v>餐旅</v>
          </cell>
          <cell r="D2904" t="str">
            <v>黎龍定</v>
          </cell>
          <cell r="E2904">
            <v>780713</v>
          </cell>
          <cell r="F2904" t="str">
            <v>男</v>
          </cell>
          <cell r="G2904" t="str">
            <v>外籍生</v>
          </cell>
        </row>
        <row r="2905">
          <cell r="A2905">
            <v>107401395</v>
          </cell>
          <cell r="B2905" t="str">
            <v>BD30116839</v>
          </cell>
          <cell r="C2905" t="str">
            <v>餐旅</v>
          </cell>
          <cell r="D2905" t="str">
            <v>武氏惠</v>
          </cell>
          <cell r="E2905">
            <v>841210</v>
          </cell>
          <cell r="F2905" t="str">
            <v>女</v>
          </cell>
          <cell r="G2905" t="str">
            <v>外籍生</v>
          </cell>
        </row>
        <row r="2906">
          <cell r="A2906">
            <v>107401397</v>
          </cell>
          <cell r="B2906" t="str">
            <v>KD30126468</v>
          </cell>
          <cell r="C2906" t="str">
            <v>餐旅</v>
          </cell>
          <cell r="D2906" t="str">
            <v>阮氏梅</v>
          </cell>
          <cell r="E2906">
            <v>890223</v>
          </cell>
          <cell r="F2906" t="str">
            <v>女</v>
          </cell>
          <cell r="G2906" t="str">
            <v>外籍生</v>
          </cell>
        </row>
        <row r="2907">
          <cell r="A2907">
            <v>107401168</v>
          </cell>
          <cell r="B2907" t="str">
            <v>KC30096909</v>
          </cell>
          <cell r="C2907" t="str">
            <v>資管</v>
          </cell>
          <cell r="D2907" t="str">
            <v>阮國強</v>
          </cell>
          <cell r="E2907">
            <v>770723</v>
          </cell>
          <cell r="F2907" t="str">
            <v>男</v>
          </cell>
          <cell r="G2907" t="str">
            <v>外籍生</v>
          </cell>
        </row>
        <row r="2908">
          <cell r="A2908">
            <v>107401197</v>
          </cell>
          <cell r="B2908" t="str">
            <v>KC30096785</v>
          </cell>
          <cell r="C2908" t="str">
            <v>資管</v>
          </cell>
          <cell r="D2908" t="str">
            <v>阮文專</v>
          </cell>
          <cell r="E2908">
            <v>890122</v>
          </cell>
          <cell r="F2908" t="str">
            <v>男</v>
          </cell>
          <cell r="G2908" t="str">
            <v>外籍生</v>
          </cell>
        </row>
        <row r="2909">
          <cell r="A2909">
            <v>107400810</v>
          </cell>
          <cell r="B2909" t="str">
            <v>J122959967</v>
          </cell>
          <cell r="C2909" t="str">
            <v>餐旅</v>
          </cell>
          <cell r="D2909" t="str">
            <v>謝佳君</v>
          </cell>
          <cell r="E2909">
            <v>880909</v>
          </cell>
          <cell r="F2909" t="str">
            <v>男</v>
          </cell>
          <cell r="G2909" t="str">
            <v>一般生</v>
          </cell>
        </row>
        <row r="2910">
          <cell r="A2910">
            <v>107400825</v>
          </cell>
          <cell r="B2910" t="str">
            <v>H225224042</v>
          </cell>
          <cell r="C2910" t="str">
            <v>餐旅</v>
          </cell>
          <cell r="D2910" t="str">
            <v>孫紫軒</v>
          </cell>
          <cell r="E2910">
            <v>881123</v>
          </cell>
          <cell r="F2910" t="str">
            <v>女</v>
          </cell>
          <cell r="G2910" t="str">
            <v>一般生</v>
          </cell>
        </row>
        <row r="2911">
          <cell r="A2911">
            <v>107400845</v>
          </cell>
          <cell r="B2911" t="str">
            <v>F230355543</v>
          </cell>
          <cell r="C2911" t="str">
            <v>餐旅</v>
          </cell>
          <cell r="D2911" t="str">
            <v>林鈺軒</v>
          </cell>
          <cell r="E2911">
            <v>890513</v>
          </cell>
          <cell r="F2911" t="str">
            <v>女</v>
          </cell>
          <cell r="G2911" t="str">
            <v>一般生</v>
          </cell>
        </row>
        <row r="2912">
          <cell r="A2912">
            <v>107400874</v>
          </cell>
          <cell r="B2912" t="str">
            <v>N126355002</v>
          </cell>
          <cell r="C2912" t="str">
            <v>餐旅</v>
          </cell>
          <cell r="D2912" t="str">
            <v>蔡逸賢</v>
          </cell>
          <cell r="E2912">
            <v>890730</v>
          </cell>
          <cell r="F2912" t="str">
            <v>男</v>
          </cell>
          <cell r="G2912" t="str">
            <v>一般生</v>
          </cell>
        </row>
        <row r="2913">
          <cell r="A2913">
            <v>107400205</v>
          </cell>
          <cell r="B2913" t="str">
            <v>K123163466</v>
          </cell>
          <cell r="C2913" t="str">
            <v>物聯</v>
          </cell>
          <cell r="D2913" t="str">
            <v>溫佑晟</v>
          </cell>
          <cell r="E2913">
            <v>890807</v>
          </cell>
          <cell r="F2913" t="str">
            <v>男</v>
          </cell>
          <cell r="G2913" t="str">
            <v>一般生</v>
          </cell>
        </row>
        <row r="2914">
          <cell r="A2914">
            <v>107401058</v>
          </cell>
          <cell r="B2914" t="str">
            <v>J222942473</v>
          </cell>
          <cell r="C2914" t="str">
            <v>時尚</v>
          </cell>
          <cell r="D2914" t="str">
            <v>黃鈳今</v>
          </cell>
          <cell r="E2914">
            <v>890326</v>
          </cell>
          <cell r="F2914" t="str">
            <v>女</v>
          </cell>
          <cell r="G2914" t="str">
            <v>一般生</v>
          </cell>
        </row>
        <row r="2915">
          <cell r="A2915">
            <v>107401054</v>
          </cell>
          <cell r="B2915" t="str">
            <v>J222927038</v>
          </cell>
          <cell r="C2915" t="str">
            <v>時尚</v>
          </cell>
          <cell r="D2915" t="str">
            <v>謝孜瑜</v>
          </cell>
          <cell r="E2915">
            <v>890209</v>
          </cell>
          <cell r="F2915" t="str">
            <v>女</v>
          </cell>
          <cell r="G2915" t="str">
            <v>一般生</v>
          </cell>
        </row>
        <row r="2916">
          <cell r="A2916">
            <v>107401283</v>
          </cell>
          <cell r="B2916" t="str">
            <v>KC30096481</v>
          </cell>
          <cell r="C2916" t="str">
            <v>行銷</v>
          </cell>
          <cell r="D2916" t="str">
            <v>趙越河</v>
          </cell>
          <cell r="E2916">
            <v>880329</v>
          </cell>
          <cell r="F2916" t="str">
            <v>男</v>
          </cell>
          <cell r="G2916" t="str">
            <v>外籍生</v>
          </cell>
        </row>
        <row r="2917">
          <cell r="A2917">
            <v>107401285</v>
          </cell>
          <cell r="B2917" t="str">
            <v>KD30125765</v>
          </cell>
          <cell r="C2917" t="str">
            <v>行銷</v>
          </cell>
          <cell r="D2917" t="str">
            <v>丁氏傳</v>
          </cell>
          <cell r="E2917">
            <v>890702</v>
          </cell>
          <cell r="F2917" t="str">
            <v>女</v>
          </cell>
          <cell r="G2917" t="str">
            <v>外籍生</v>
          </cell>
        </row>
        <row r="2918">
          <cell r="A2918">
            <v>107401297</v>
          </cell>
          <cell r="B2918" t="str">
            <v>KC30096445</v>
          </cell>
          <cell r="C2918" t="str">
            <v>行銷</v>
          </cell>
          <cell r="D2918" t="str">
            <v>梨巢</v>
          </cell>
          <cell r="E2918">
            <v>890219</v>
          </cell>
          <cell r="F2918" t="str">
            <v>男</v>
          </cell>
          <cell r="G2918" t="str">
            <v>外籍生</v>
          </cell>
        </row>
        <row r="2919">
          <cell r="A2919">
            <v>107401331</v>
          </cell>
          <cell r="B2919" t="str">
            <v>KD30126404</v>
          </cell>
          <cell r="C2919" t="str">
            <v>餐旅</v>
          </cell>
          <cell r="D2919" t="str">
            <v>鄭秋河</v>
          </cell>
          <cell r="E2919">
            <v>870619</v>
          </cell>
          <cell r="F2919" t="str">
            <v>女</v>
          </cell>
          <cell r="G2919" t="str">
            <v>外籍生</v>
          </cell>
        </row>
        <row r="2920">
          <cell r="A2920">
            <v>107401345</v>
          </cell>
          <cell r="B2920" t="str">
            <v>KC30096507</v>
          </cell>
          <cell r="C2920" t="str">
            <v>餐旅</v>
          </cell>
          <cell r="D2920" t="str">
            <v>阮小英</v>
          </cell>
          <cell r="E2920">
            <v>890121</v>
          </cell>
          <cell r="F2920" t="str">
            <v>男</v>
          </cell>
          <cell r="G2920" t="str">
            <v>外籍生</v>
          </cell>
        </row>
        <row r="2921">
          <cell r="A2921">
            <v>107401159</v>
          </cell>
          <cell r="B2921" t="str">
            <v>KC30096945</v>
          </cell>
          <cell r="C2921" t="str">
            <v>資管</v>
          </cell>
          <cell r="D2921" t="str">
            <v>杜黃英</v>
          </cell>
          <cell r="E2921">
            <v>890301</v>
          </cell>
          <cell r="F2921" t="str">
            <v>男</v>
          </cell>
          <cell r="G2921" t="str">
            <v>外籍生</v>
          </cell>
        </row>
        <row r="2922">
          <cell r="A2922">
            <v>107401165</v>
          </cell>
          <cell r="B2922" t="str">
            <v>KC30096874</v>
          </cell>
          <cell r="C2922" t="str">
            <v>資管</v>
          </cell>
          <cell r="D2922" t="str">
            <v>謝維龍</v>
          </cell>
          <cell r="E2922">
            <v>870426</v>
          </cell>
          <cell r="F2922" t="str">
            <v>男</v>
          </cell>
          <cell r="G2922" t="str">
            <v>外籍生</v>
          </cell>
        </row>
        <row r="2923">
          <cell r="A2923">
            <v>107401181</v>
          </cell>
          <cell r="B2923" t="str">
            <v>KD30126799</v>
          </cell>
          <cell r="C2923" t="str">
            <v>資管</v>
          </cell>
          <cell r="D2923" t="str">
            <v>阮氏秋麗</v>
          </cell>
          <cell r="E2923">
            <v>890902</v>
          </cell>
          <cell r="F2923" t="str">
            <v>女</v>
          </cell>
          <cell r="G2923" t="str">
            <v>外籍生</v>
          </cell>
        </row>
        <row r="2924">
          <cell r="A2924">
            <v>103410073</v>
          </cell>
          <cell r="B2924" t="str">
            <v>K222716330</v>
          </cell>
          <cell r="C2924" t="str">
            <v>資管</v>
          </cell>
          <cell r="D2924" t="str">
            <v>鄒璦羽</v>
          </cell>
          <cell r="E2924">
            <v>850809</v>
          </cell>
          <cell r="F2924" t="str">
            <v>女</v>
          </cell>
          <cell r="G2924" t="str">
            <v>一般生</v>
          </cell>
        </row>
        <row r="2925">
          <cell r="A2925">
            <v>107400405</v>
          </cell>
          <cell r="B2925" t="str">
            <v>K222994147</v>
          </cell>
          <cell r="C2925" t="str">
            <v>幼保</v>
          </cell>
          <cell r="D2925" t="str">
            <v>洪鑒儀</v>
          </cell>
          <cell r="E2925">
            <v>890420</v>
          </cell>
          <cell r="F2925" t="str">
            <v>女</v>
          </cell>
          <cell r="G2925" t="str">
            <v>一般生</v>
          </cell>
        </row>
        <row r="2926">
          <cell r="A2926">
            <v>107400420</v>
          </cell>
          <cell r="B2926" t="str">
            <v>H225207890</v>
          </cell>
          <cell r="C2926" t="str">
            <v>幼保</v>
          </cell>
          <cell r="D2926" t="str">
            <v>吳旻蓁</v>
          </cell>
          <cell r="E2926">
            <v>890513</v>
          </cell>
          <cell r="F2926" t="str">
            <v>女</v>
          </cell>
          <cell r="G2926" t="str">
            <v>一般生</v>
          </cell>
        </row>
        <row r="2927">
          <cell r="A2927">
            <v>107401261</v>
          </cell>
          <cell r="B2927" t="str">
            <v>ND30166222</v>
          </cell>
          <cell r="C2927" t="str">
            <v>行銷</v>
          </cell>
          <cell r="D2927" t="str">
            <v>阮氏書</v>
          </cell>
          <cell r="E2927">
            <v>880409</v>
          </cell>
          <cell r="F2927" t="str">
            <v>女</v>
          </cell>
          <cell r="G2927" t="str">
            <v>外籍生</v>
          </cell>
        </row>
        <row r="2928">
          <cell r="A2928">
            <v>107400215</v>
          </cell>
          <cell r="B2928" t="str">
            <v>K123129875</v>
          </cell>
          <cell r="C2928" t="str">
            <v>物聯</v>
          </cell>
          <cell r="D2928" t="str">
            <v>彭晟哲</v>
          </cell>
          <cell r="E2928">
            <v>890110</v>
          </cell>
          <cell r="F2928" t="str">
            <v>男</v>
          </cell>
          <cell r="G2928" t="str">
            <v>輕度身心障礙學生</v>
          </cell>
        </row>
        <row r="2929">
          <cell r="A2929">
            <v>107400865</v>
          </cell>
          <cell r="B2929" t="str">
            <v>K123111131</v>
          </cell>
          <cell r="C2929" t="str">
            <v>餐旅</v>
          </cell>
          <cell r="D2929" t="str">
            <v>徐彤宇</v>
          </cell>
          <cell r="E2929">
            <v>881215</v>
          </cell>
          <cell r="F2929" t="str">
            <v>男</v>
          </cell>
          <cell r="G2929" t="str">
            <v>一般生</v>
          </cell>
        </row>
        <row r="2930">
          <cell r="A2930">
            <v>107400816</v>
          </cell>
          <cell r="B2930" t="str">
            <v>F131095482</v>
          </cell>
          <cell r="C2930" t="str">
            <v>餐旅</v>
          </cell>
          <cell r="D2930" t="str">
            <v>蕭思遠</v>
          </cell>
          <cell r="E2930">
            <v>890706</v>
          </cell>
          <cell r="F2930" t="str">
            <v>男</v>
          </cell>
          <cell r="G2930" t="str">
            <v>一般生</v>
          </cell>
        </row>
        <row r="2931">
          <cell r="A2931">
            <v>107400817</v>
          </cell>
          <cell r="B2931" t="str">
            <v>A131460395</v>
          </cell>
          <cell r="C2931" t="str">
            <v>餐旅</v>
          </cell>
          <cell r="D2931" t="str">
            <v>尤律翔</v>
          </cell>
          <cell r="E2931">
            <v>890901</v>
          </cell>
          <cell r="F2931" t="str">
            <v>男</v>
          </cell>
          <cell r="G2931" t="str">
            <v>一般生</v>
          </cell>
        </row>
        <row r="2932">
          <cell r="A2932">
            <v>107400819</v>
          </cell>
          <cell r="B2932" t="str">
            <v>A131111208</v>
          </cell>
          <cell r="C2932" t="str">
            <v>餐旅</v>
          </cell>
          <cell r="D2932" t="str">
            <v>張溢宸</v>
          </cell>
          <cell r="E2932">
            <v>890605</v>
          </cell>
          <cell r="F2932" t="str">
            <v>男</v>
          </cell>
          <cell r="G2932" t="str">
            <v>一般生</v>
          </cell>
        </row>
        <row r="2933">
          <cell r="A2933">
            <v>107400839</v>
          </cell>
          <cell r="B2933" t="str">
            <v>K223032271</v>
          </cell>
          <cell r="C2933" t="str">
            <v>餐旅</v>
          </cell>
          <cell r="D2933" t="str">
            <v>吳小弘</v>
          </cell>
          <cell r="E2933">
            <v>890527</v>
          </cell>
          <cell r="F2933" t="str">
            <v>女</v>
          </cell>
          <cell r="G2933" t="str">
            <v>一般生</v>
          </cell>
        </row>
        <row r="2934">
          <cell r="A2934">
            <v>107400846</v>
          </cell>
          <cell r="B2934" t="str">
            <v>K223043023</v>
          </cell>
          <cell r="C2934" t="str">
            <v>餐旅</v>
          </cell>
          <cell r="D2934" t="str">
            <v>洪佳妏</v>
          </cell>
          <cell r="E2934">
            <v>890704</v>
          </cell>
          <cell r="F2934" t="str">
            <v>女</v>
          </cell>
          <cell r="G2934" t="str">
            <v>一般生</v>
          </cell>
        </row>
        <row r="2935">
          <cell r="A2935">
            <v>107400864</v>
          </cell>
          <cell r="B2935" t="str">
            <v>K222771251</v>
          </cell>
          <cell r="C2935" t="str">
            <v>餐旅</v>
          </cell>
          <cell r="D2935" t="str">
            <v>賴雯琪</v>
          </cell>
          <cell r="E2935">
            <v>871001</v>
          </cell>
          <cell r="F2935" t="str">
            <v>女</v>
          </cell>
          <cell r="G2935" t="str">
            <v>一般生</v>
          </cell>
        </row>
        <row r="2936">
          <cell r="A2936">
            <v>107400866</v>
          </cell>
          <cell r="B2936" t="str">
            <v>K222851147</v>
          </cell>
          <cell r="C2936" t="str">
            <v>餐旅</v>
          </cell>
          <cell r="D2936" t="str">
            <v>巫昀錡</v>
          </cell>
          <cell r="E2936">
            <v>880930</v>
          </cell>
          <cell r="F2936" t="str">
            <v>女</v>
          </cell>
          <cell r="G2936" t="str">
            <v>一般生</v>
          </cell>
        </row>
        <row r="2937">
          <cell r="A2937">
            <v>107400868</v>
          </cell>
          <cell r="B2937" t="str">
            <v>L125464420</v>
          </cell>
          <cell r="C2937" t="str">
            <v>餐旅</v>
          </cell>
          <cell r="D2937" t="str">
            <v>黃丞頡</v>
          </cell>
          <cell r="E2937">
            <v>881126</v>
          </cell>
          <cell r="F2937" t="str">
            <v>男</v>
          </cell>
          <cell r="G2937" t="str">
            <v>一般生</v>
          </cell>
        </row>
        <row r="2938">
          <cell r="A2938">
            <v>107400872</v>
          </cell>
          <cell r="B2938" t="str">
            <v>K123136987</v>
          </cell>
          <cell r="C2938" t="str">
            <v>餐旅</v>
          </cell>
          <cell r="D2938" t="str">
            <v>張仁忠</v>
          </cell>
          <cell r="E2938">
            <v>890806</v>
          </cell>
          <cell r="F2938" t="str">
            <v>男</v>
          </cell>
          <cell r="G2938" t="str">
            <v>一般生</v>
          </cell>
        </row>
        <row r="2939">
          <cell r="A2939">
            <v>107400875</v>
          </cell>
          <cell r="B2939" t="str">
            <v>K223039716</v>
          </cell>
          <cell r="C2939" t="str">
            <v>餐旅</v>
          </cell>
          <cell r="D2939" t="str">
            <v>吳京庭</v>
          </cell>
          <cell r="E2939">
            <v>890626</v>
          </cell>
          <cell r="F2939" t="str">
            <v>女</v>
          </cell>
          <cell r="G2939" t="str">
            <v>一般生</v>
          </cell>
        </row>
        <row r="2940">
          <cell r="A2940">
            <v>107410401</v>
          </cell>
          <cell r="B2940" t="str">
            <v>K223042768</v>
          </cell>
          <cell r="C2940" t="str">
            <v>餐旅</v>
          </cell>
          <cell r="D2940" t="str">
            <v>呂佳穎</v>
          </cell>
          <cell r="E2940">
            <v>890528</v>
          </cell>
          <cell r="F2940" t="str">
            <v>女</v>
          </cell>
          <cell r="G2940" t="str">
            <v>一般生</v>
          </cell>
        </row>
        <row r="2941">
          <cell r="A2941">
            <v>107400530</v>
          </cell>
          <cell r="B2941" t="str">
            <v>A127081680</v>
          </cell>
          <cell r="C2941" t="str">
            <v>社工</v>
          </cell>
          <cell r="D2941" t="str">
            <v>陳秉宏</v>
          </cell>
          <cell r="E2941">
            <v>881104</v>
          </cell>
          <cell r="F2941" t="str">
            <v>男</v>
          </cell>
          <cell r="G2941" t="str">
            <v>一般生</v>
          </cell>
        </row>
        <row r="2942">
          <cell r="A2942">
            <v>107400513</v>
          </cell>
          <cell r="B2942" t="str">
            <v>F230456063</v>
          </cell>
          <cell r="C2942" t="str">
            <v>社工</v>
          </cell>
          <cell r="D2942" t="str">
            <v>陳慧芹</v>
          </cell>
          <cell r="E2942">
            <v>890428</v>
          </cell>
          <cell r="F2942" t="str">
            <v>女</v>
          </cell>
          <cell r="G2942" t="str">
            <v>一般生</v>
          </cell>
        </row>
        <row r="2943">
          <cell r="A2943" t="str">
            <v>F227325059</v>
          </cell>
          <cell r="B2943" t="str">
            <v>F227325059</v>
          </cell>
          <cell r="C2943" t="str">
            <v>校外</v>
          </cell>
          <cell r="D2943" t="str">
            <v>林亞蓁</v>
          </cell>
          <cell r="E2943">
            <v>790103</v>
          </cell>
          <cell r="F2943" t="str">
            <v>女</v>
          </cell>
          <cell r="G2943" t="str">
            <v>一般生</v>
          </cell>
        </row>
        <row r="2944">
          <cell r="A2944">
            <v>107400204</v>
          </cell>
          <cell r="B2944" t="str">
            <v>K123145271</v>
          </cell>
          <cell r="C2944" t="str">
            <v>物聯</v>
          </cell>
          <cell r="D2944" t="str">
            <v>蔡德融</v>
          </cell>
          <cell r="E2944">
            <v>890122</v>
          </cell>
          <cell r="F2944" t="str">
            <v>男</v>
          </cell>
          <cell r="G2944" t="str">
            <v>一般生</v>
          </cell>
        </row>
        <row r="2945">
          <cell r="A2945">
            <v>107400504</v>
          </cell>
          <cell r="B2945" t="str">
            <v>X220594166</v>
          </cell>
          <cell r="C2945" t="str">
            <v>社工</v>
          </cell>
          <cell r="D2945" t="str">
            <v>朱韻錞</v>
          </cell>
          <cell r="E2945">
            <v>890818</v>
          </cell>
          <cell r="F2945" t="str">
            <v>女</v>
          </cell>
          <cell r="G2945" t="str">
            <v>一般生</v>
          </cell>
        </row>
        <row r="2946">
          <cell r="A2946">
            <v>107400512</v>
          </cell>
          <cell r="B2946" t="str">
            <v>A230096231</v>
          </cell>
          <cell r="C2946" t="str">
            <v>社工</v>
          </cell>
          <cell r="D2946" t="str">
            <v>蘇旻娟</v>
          </cell>
          <cell r="E2946">
            <v>890811</v>
          </cell>
          <cell r="F2946" t="str">
            <v>女</v>
          </cell>
          <cell r="G2946" t="str">
            <v>一般生</v>
          </cell>
        </row>
        <row r="2947">
          <cell r="A2947">
            <v>107400514</v>
          </cell>
          <cell r="B2947" t="str">
            <v>H225053696</v>
          </cell>
          <cell r="C2947" t="str">
            <v>社工</v>
          </cell>
          <cell r="D2947" t="str">
            <v>劉佩吟</v>
          </cell>
          <cell r="E2947">
            <v>890102</v>
          </cell>
          <cell r="F2947" t="str">
            <v>女</v>
          </cell>
          <cell r="G2947" t="str">
            <v>一般生</v>
          </cell>
        </row>
        <row r="2948">
          <cell r="A2948">
            <v>107400516</v>
          </cell>
          <cell r="B2948" t="str">
            <v>K223025301</v>
          </cell>
          <cell r="C2948" t="str">
            <v>社工</v>
          </cell>
          <cell r="D2948" t="str">
            <v>黃巧庭</v>
          </cell>
          <cell r="E2948">
            <v>891101</v>
          </cell>
          <cell r="F2948" t="str">
            <v>女</v>
          </cell>
          <cell r="G2948" t="str">
            <v>一般生</v>
          </cell>
        </row>
        <row r="2949">
          <cell r="A2949">
            <v>107400526</v>
          </cell>
          <cell r="B2949" t="str">
            <v>K223027878</v>
          </cell>
          <cell r="C2949" t="str">
            <v>社工</v>
          </cell>
          <cell r="D2949" t="str">
            <v>張琬泠</v>
          </cell>
          <cell r="E2949">
            <v>890310</v>
          </cell>
          <cell r="F2949" t="str">
            <v>女</v>
          </cell>
          <cell r="G2949" t="str">
            <v>一般生</v>
          </cell>
        </row>
        <row r="2950">
          <cell r="A2950">
            <v>107401380</v>
          </cell>
          <cell r="B2950" t="str">
            <v>KD30126502</v>
          </cell>
          <cell r="C2950" t="str">
            <v>餐旅</v>
          </cell>
          <cell r="D2950" t="str">
            <v>黎氏清芳</v>
          </cell>
          <cell r="E2950">
            <v>870403</v>
          </cell>
          <cell r="F2950" t="str">
            <v>女</v>
          </cell>
          <cell r="G2950" t="str">
            <v>外籍生</v>
          </cell>
        </row>
        <row r="2951">
          <cell r="A2951">
            <v>107401248</v>
          </cell>
          <cell r="B2951" t="str">
            <v>KD30125863</v>
          </cell>
          <cell r="D2951" t="str">
            <v>范翠微</v>
          </cell>
          <cell r="E2951">
            <v>890201</v>
          </cell>
          <cell r="F2951" t="str">
            <v>女</v>
          </cell>
          <cell r="G2951" t="str">
            <v>外籍生</v>
          </cell>
        </row>
        <row r="2952">
          <cell r="A2952">
            <v>107401284</v>
          </cell>
          <cell r="B2952" t="str">
            <v>KD30125756</v>
          </cell>
          <cell r="D2952" t="str">
            <v>同氏紅絨</v>
          </cell>
          <cell r="E2952">
            <v>890227</v>
          </cell>
          <cell r="F2952" t="str">
            <v>女</v>
          </cell>
          <cell r="G2952" t="str">
            <v>外籍生</v>
          </cell>
        </row>
        <row r="2953">
          <cell r="A2953">
            <v>107401294</v>
          </cell>
          <cell r="B2953" t="str">
            <v>KD30126048</v>
          </cell>
          <cell r="D2953" t="str">
            <v>高氏鳳</v>
          </cell>
          <cell r="E2953">
            <v>890306</v>
          </cell>
          <cell r="F2953" t="str">
            <v>女</v>
          </cell>
          <cell r="G2953" t="str">
            <v>外籍生</v>
          </cell>
        </row>
        <row r="2954">
          <cell r="A2954">
            <v>107401276</v>
          </cell>
          <cell r="B2954" t="str">
            <v>KD30125854</v>
          </cell>
          <cell r="D2954" t="str">
            <v>黎氏玉英</v>
          </cell>
          <cell r="E2954">
            <v>890501</v>
          </cell>
          <cell r="F2954" t="str">
            <v>女</v>
          </cell>
          <cell r="G2954" t="str">
            <v>外籍生</v>
          </cell>
        </row>
        <row r="2955">
          <cell r="A2955">
            <v>107401062</v>
          </cell>
          <cell r="B2955" t="str">
            <v>H225275101</v>
          </cell>
          <cell r="C2955" t="str">
            <v>時尚</v>
          </cell>
          <cell r="D2955" t="str">
            <v>林詩閔</v>
          </cell>
          <cell r="E2955">
            <v>890706</v>
          </cell>
          <cell r="F2955" t="str">
            <v>女</v>
          </cell>
          <cell r="G2955" t="str">
            <v>一般生</v>
          </cell>
        </row>
        <row r="2956">
          <cell r="A2956">
            <v>107401057</v>
          </cell>
          <cell r="B2956" t="str">
            <v>F229933077</v>
          </cell>
          <cell r="C2956" t="str">
            <v>時尚</v>
          </cell>
          <cell r="D2956" t="str">
            <v>陳郁涵</v>
          </cell>
          <cell r="E2956">
            <v>890724</v>
          </cell>
          <cell r="F2956" t="str">
            <v>女</v>
          </cell>
          <cell r="G2956" t="str">
            <v>一般生</v>
          </cell>
        </row>
        <row r="2957">
          <cell r="A2957">
            <v>107400826</v>
          </cell>
          <cell r="B2957" t="str">
            <v>H225222691</v>
          </cell>
          <cell r="C2957" t="str">
            <v>餐旅</v>
          </cell>
          <cell r="D2957" t="str">
            <v>張寓雯</v>
          </cell>
          <cell r="E2957">
            <v>880919</v>
          </cell>
          <cell r="F2957" t="str">
            <v>女</v>
          </cell>
          <cell r="G2957" t="str">
            <v>一般生</v>
          </cell>
        </row>
        <row r="2958">
          <cell r="A2958">
            <v>107400723</v>
          </cell>
          <cell r="B2958" t="str">
            <v>N226358630</v>
          </cell>
          <cell r="C2958" t="str">
            <v>休運</v>
          </cell>
          <cell r="D2958" t="str">
            <v>謝耀瑩</v>
          </cell>
          <cell r="E2958">
            <v>890520</v>
          </cell>
          <cell r="F2958" t="str">
            <v>女</v>
          </cell>
          <cell r="G2958" t="str">
            <v>一般生</v>
          </cell>
        </row>
        <row r="2959">
          <cell r="A2959">
            <v>107400964</v>
          </cell>
          <cell r="B2959" t="str">
            <v>N226288311</v>
          </cell>
          <cell r="C2959" t="str">
            <v>多遊</v>
          </cell>
          <cell r="D2959" t="str">
            <v>杜沄容</v>
          </cell>
          <cell r="E2959">
            <v>890212</v>
          </cell>
          <cell r="F2959" t="str">
            <v>女</v>
          </cell>
          <cell r="G2959" t="str">
            <v>一般生</v>
          </cell>
        </row>
        <row r="2960">
          <cell r="A2960">
            <v>107401116</v>
          </cell>
          <cell r="B2960" t="str">
            <v>O200541977</v>
          </cell>
          <cell r="C2960" t="str">
            <v>時尚</v>
          </cell>
          <cell r="D2960" t="str">
            <v>蔡孟涵</v>
          </cell>
          <cell r="E2960">
            <v>890822</v>
          </cell>
          <cell r="F2960" t="str">
            <v>女</v>
          </cell>
          <cell r="G2960" t="str">
            <v>一般生</v>
          </cell>
        </row>
        <row r="2961">
          <cell r="A2961">
            <v>107400359</v>
          </cell>
          <cell r="B2961" t="str">
            <v>M222355605</v>
          </cell>
          <cell r="C2961" t="str">
            <v>應日</v>
          </cell>
          <cell r="D2961" t="str">
            <v>劉韋詩</v>
          </cell>
          <cell r="E2961">
            <v>780823</v>
          </cell>
          <cell r="F2961" t="str">
            <v>女</v>
          </cell>
          <cell r="G2961" t="str">
            <v>一般生</v>
          </cell>
        </row>
        <row r="2962">
          <cell r="A2962">
            <v>107400721</v>
          </cell>
          <cell r="B2962" t="str">
            <v>K222754947</v>
          </cell>
          <cell r="C2962" t="str">
            <v>休運</v>
          </cell>
          <cell r="D2962" t="str">
            <v>彭湋芪</v>
          </cell>
          <cell r="E2962">
            <v>881217</v>
          </cell>
          <cell r="F2962" t="str">
            <v>女</v>
          </cell>
          <cell r="G2962" t="str">
            <v>一般生</v>
          </cell>
        </row>
        <row r="2963">
          <cell r="A2963">
            <v>105410607</v>
          </cell>
          <cell r="B2963" t="str">
            <v>P222212509</v>
          </cell>
          <cell r="C2963" t="str">
            <v>時尚(四技苗進)3A</v>
          </cell>
          <cell r="D2963" t="str">
            <v>趙彩雲</v>
          </cell>
          <cell r="E2963">
            <v>690130</v>
          </cell>
          <cell r="F2963" t="str">
            <v>女</v>
          </cell>
          <cell r="G2963" t="str">
            <v>一般生</v>
          </cell>
        </row>
        <row r="2964">
          <cell r="A2964">
            <v>107210213</v>
          </cell>
          <cell r="B2964" t="str">
            <v>H227178838</v>
          </cell>
          <cell r="C2964" t="str">
            <v>社工(二技苗進)1A</v>
          </cell>
          <cell r="D2964" t="str">
            <v>林佳慧</v>
          </cell>
          <cell r="E2964">
            <v>590625</v>
          </cell>
          <cell r="F2964" t="str">
            <v>女</v>
          </cell>
          <cell r="G2964" t="str">
            <v>一般生</v>
          </cell>
        </row>
        <row r="2965">
          <cell r="A2965">
            <v>107410412</v>
          </cell>
          <cell r="B2965" t="str">
            <v>K123128396</v>
          </cell>
          <cell r="C2965" t="str">
            <v>餐旅(四技苗進)1B</v>
          </cell>
          <cell r="D2965" t="str">
            <v>吳玟諺</v>
          </cell>
          <cell r="E2965">
            <v>890406</v>
          </cell>
          <cell r="F2965" t="str">
            <v>男</v>
          </cell>
          <cell r="G2965" t="str">
            <v>一般生</v>
          </cell>
        </row>
        <row r="2966">
          <cell r="A2966">
            <v>107401056</v>
          </cell>
          <cell r="B2966" t="str">
            <v>J222864796</v>
          </cell>
          <cell r="C2966" t="str">
            <v>時尚(四技日)1A</v>
          </cell>
          <cell r="D2966" t="str">
            <v>鍾立瑜</v>
          </cell>
          <cell r="E2966">
            <v>881001</v>
          </cell>
          <cell r="F2966" t="str">
            <v>女</v>
          </cell>
          <cell r="G2966" t="str">
            <v>一般生</v>
          </cell>
        </row>
        <row r="2967">
          <cell r="A2967">
            <v>107401288</v>
          </cell>
          <cell r="B2967" t="str">
            <v>KC30096356</v>
          </cell>
          <cell r="C2967" t="str">
            <v>行銷(四技日)1C</v>
          </cell>
          <cell r="D2967" t="str">
            <v>阮公後</v>
          </cell>
          <cell r="E2967">
            <v>891026</v>
          </cell>
          <cell r="F2967" t="str">
            <v>男</v>
          </cell>
          <cell r="G2967" t="str">
            <v>外籍生</v>
          </cell>
        </row>
        <row r="2968">
          <cell r="A2968">
            <v>107400641</v>
          </cell>
          <cell r="B2968" t="str">
            <v>H170004865</v>
          </cell>
          <cell r="C2968" t="str">
            <v>休管(四技日)2A</v>
          </cell>
          <cell r="D2968" t="str">
            <v>林文忠</v>
          </cell>
          <cell r="E2968">
            <v>891223</v>
          </cell>
          <cell r="F2968" t="str">
            <v>男</v>
          </cell>
          <cell r="G2968" t="str">
            <v>一般生</v>
          </cell>
        </row>
        <row r="2969">
          <cell r="A2969">
            <v>107100015</v>
          </cell>
          <cell r="B2969" t="str">
            <v>K122826866</v>
          </cell>
          <cell r="C2969" t="str">
            <v>資研(碩士班)1A</v>
          </cell>
          <cell r="D2969" t="str">
            <v>蔡政桔</v>
          </cell>
          <cell r="E2969">
            <v>840325</v>
          </cell>
          <cell r="F2969" t="str">
            <v>男</v>
          </cell>
          <cell r="G2969" t="str">
            <v>一般生</v>
          </cell>
        </row>
        <row r="2970">
          <cell r="A2970">
            <v>107410454</v>
          </cell>
          <cell r="B2970" t="str">
            <v>K220486633</v>
          </cell>
          <cell r="C2970" t="str">
            <v>餐旅經營系(四技苗進)</v>
          </cell>
          <cell r="D2970" t="str">
            <v>吳菊英</v>
          </cell>
          <cell r="E2970">
            <v>541025</v>
          </cell>
          <cell r="F2970" t="str">
            <v>女</v>
          </cell>
          <cell r="G2970" t="str">
            <v>一般生</v>
          </cell>
        </row>
        <row r="2971">
          <cell r="A2971">
            <v>107410444</v>
          </cell>
          <cell r="B2971" t="str">
            <v>L125493001</v>
          </cell>
          <cell r="C2971" t="str">
            <v>餐旅經營系(四技苗進)</v>
          </cell>
          <cell r="D2971" t="str">
            <v>蔡家齊</v>
          </cell>
          <cell r="E2971">
            <v>890203</v>
          </cell>
          <cell r="F2971" t="str">
            <v>男</v>
          </cell>
          <cell r="G2971" t="str">
            <v>一般生</v>
          </cell>
        </row>
        <row r="2972">
          <cell r="A2972">
            <v>107400636</v>
          </cell>
          <cell r="B2972" t="str">
            <v>H124582749</v>
          </cell>
          <cell r="C2972" t="str">
            <v>休閒事業管理系(四技日)</v>
          </cell>
          <cell r="D2972" t="str">
            <v>簡偉傑</v>
          </cell>
          <cell r="E2972">
            <v>881011</v>
          </cell>
          <cell r="F2972" t="str">
            <v>男</v>
          </cell>
          <cell r="G2972" t="str">
            <v>一般生</v>
          </cell>
        </row>
        <row r="2973">
          <cell r="A2973">
            <v>107400220</v>
          </cell>
          <cell r="B2973" t="str">
            <v>A131432266</v>
          </cell>
          <cell r="C2973" t="str">
            <v>物聯學程(四技日)1A</v>
          </cell>
          <cell r="D2973" t="str">
            <v>王俊傑</v>
          </cell>
          <cell r="E2973">
            <v>890831</v>
          </cell>
          <cell r="F2973" t="str">
            <v>男</v>
          </cell>
          <cell r="G2973" t="str">
            <v>一般生</v>
          </cell>
        </row>
        <row r="2974">
          <cell r="A2974">
            <v>107400318</v>
          </cell>
          <cell r="B2974" t="str">
            <v>J222958891</v>
          </cell>
          <cell r="C2974" t="str">
            <v>應日(四技日)1A</v>
          </cell>
          <cell r="D2974" t="str">
            <v>黃文妮</v>
          </cell>
          <cell r="E2974">
            <v>890614</v>
          </cell>
          <cell r="F2974" t="str">
            <v>女</v>
          </cell>
          <cell r="G2974" t="str">
            <v>一般生</v>
          </cell>
        </row>
        <row r="2975">
          <cell r="A2975">
            <v>107400347</v>
          </cell>
          <cell r="B2975" t="str">
            <v>G221879040</v>
          </cell>
          <cell r="C2975" t="str">
            <v>應日(四技日)1A</v>
          </cell>
          <cell r="D2975" t="str">
            <v>藍莉萍</v>
          </cell>
          <cell r="E2975">
            <v>790914</v>
          </cell>
          <cell r="F2975" t="str">
            <v>女</v>
          </cell>
          <cell r="G2975" t="str">
            <v>一般生</v>
          </cell>
        </row>
        <row r="2976">
          <cell r="A2976">
            <v>107401110</v>
          </cell>
          <cell r="B2976" t="str">
            <v>J222943532</v>
          </cell>
          <cell r="C2976" t="str">
            <v>時尚造型設計系(四技日)</v>
          </cell>
          <cell r="D2976" t="str">
            <v>賴欣慈</v>
          </cell>
          <cell r="E2976">
            <v>890429</v>
          </cell>
          <cell r="F2976" t="str">
            <v>女</v>
          </cell>
          <cell r="G2976" t="str">
            <v>一般生</v>
          </cell>
        </row>
        <row r="2977">
          <cell r="A2977">
            <v>106410357</v>
          </cell>
          <cell r="B2977" t="str">
            <v>I100268998</v>
          </cell>
          <cell r="C2977" t="str">
            <v>休閒事業管理系(四技苗進)</v>
          </cell>
          <cell r="D2977" t="str">
            <v>侯權哲</v>
          </cell>
          <cell r="E2977">
            <v>821110</v>
          </cell>
          <cell r="F2977" t="str">
            <v>男</v>
          </cell>
          <cell r="G2977" t="str">
            <v>一般生</v>
          </cell>
        </row>
        <row r="2978">
          <cell r="A2978">
            <v>104401465</v>
          </cell>
          <cell r="B2978" t="str">
            <v>K122784318</v>
          </cell>
          <cell r="C2978" t="str">
            <v>休閒運動管理系(四技日)</v>
          </cell>
          <cell r="D2978" t="str">
            <v>鄭凱翔</v>
          </cell>
          <cell r="E2978">
            <v>860422</v>
          </cell>
          <cell r="F2978" t="str">
            <v>男</v>
          </cell>
          <cell r="G2978" t="str">
            <v>一般生</v>
          </cell>
        </row>
        <row r="2979">
          <cell r="A2979">
            <v>107400714</v>
          </cell>
          <cell r="B2979" t="str">
            <v>K223022882</v>
          </cell>
          <cell r="C2979" t="str">
            <v>休閒運動管理系(四技日)</v>
          </cell>
          <cell r="D2979" t="str">
            <v>黃雪雲</v>
          </cell>
          <cell r="E2979">
            <v>881103</v>
          </cell>
          <cell r="F2979" t="str">
            <v>女</v>
          </cell>
          <cell r="G2979" t="str">
            <v>一般生</v>
          </cell>
        </row>
        <row r="2980">
          <cell r="A2980">
            <v>104401427</v>
          </cell>
          <cell r="B2980" t="str">
            <v>E225186455</v>
          </cell>
          <cell r="C2980" t="str">
            <v>休閒運動管理系(四技日)</v>
          </cell>
          <cell r="D2980" t="str">
            <v>黃詩敏</v>
          </cell>
          <cell r="E2980">
            <v>860828</v>
          </cell>
          <cell r="F2980" t="str">
            <v>女</v>
          </cell>
          <cell r="G2980" t="str">
            <v>一般生</v>
          </cell>
        </row>
        <row r="2981">
          <cell r="A2981">
            <v>107400965</v>
          </cell>
          <cell r="B2981" t="str">
            <v>H225256786</v>
          </cell>
          <cell r="C2981" t="str">
            <v>多媒體與遊戲設計系(四技日)</v>
          </cell>
          <cell r="D2981" t="str">
            <v>陳郁萱</v>
          </cell>
          <cell r="E2981">
            <v>881022</v>
          </cell>
          <cell r="F2981" t="str">
            <v>女</v>
          </cell>
          <cell r="G2981" t="str">
            <v>一般生</v>
          </cell>
        </row>
        <row r="2982">
          <cell r="A2982">
            <v>107401068</v>
          </cell>
          <cell r="B2982" t="str">
            <v>A128519736</v>
          </cell>
          <cell r="C2982" t="str">
            <v>時尚造型設計系(四技日)</v>
          </cell>
          <cell r="D2982" t="str">
            <v>黃聖傑</v>
          </cell>
          <cell r="E2982">
            <v>881111</v>
          </cell>
          <cell r="F2982" t="str">
            <v>男</v>
          </cell>
          <cell r="G2982" t="str">
            <v>一般生</v>
          </cell>
        </row>
        <row r="2983">
          <cell r="A2983">
            <v>107401078</v>
          </cell>
          <cell r="B2983" t="str">
            <v>H125649270</v>
          </cell>
          <cell r="C2983" t="str">
            <v>時尚造型設計系(四技日)</v>
          </cell>
          <cell r="D2983" t="str">
            <v>陳彥安</v>
          </cell>
          <cell r="E2983">
            <v>890809</v>
          </cell>
          <cell r="F2983" t="str">
            <v>男</v>
          </cell>
          <cell r="G2983" t="str">
            <v>一般生</v>
          </cell>
        </row>
        <row r="2984">
          <cell r="A2984">
            <v>107400232</v>
          </cell>
          <cell r="B2984" t="str">
            <v>K123122447</v>
          </cell>
          <cell r="C2984" t="str">
            <v>物聯網工程與應用學士學位學程(四技日)</v>
          </cell>
          <cell r="D2984" t="str">
            <v>王冠仁</v>
          </cell>
          <cell r="E2984">
            <v>890120</v>
          </cell>
          <cell r="F2984" t="str">
            <v>男</v>
          </cell>
          <cell r="G2984" t="str">
            <v>一般生</v>
          </cell>
        </row>
        <row r="2985">
          <cell r="A2985">
            <v>107400506</v>
          </cell>
          <cell r="B2985" t="str">
            <v>M222952131</v>
          </cell>
          <cell r="C2985" t="str">
            <v>健康照顧社會工作系(四技日)</v>
          </cell>
          <cell r="D2985" t="str">
            <v>田夙涵</v>
          </cell>
          <cell r="E2985">
            <v>890726</v>
          </cell>
          <cell r="F2985" t="str">
            <v>女</v>
          </cell>
          <cell r="G2985" t="str">
            <v>一般生</v>
          </cell>
        </row>
        <row r="2986">
          <cell r="A2986">
            <v>107400234</v>
          </cell>
          <cell r="B2986" t="str">
            <v>K123149626</v>
          </cell>
          <cell r="C2986" t="str">
            <v>物聯網工程與應用學士學位學程(四技日)</v>
          </cell>
          <cell r="D2986" t="str">
            <v>朱育慶</v>
          </cell>
          <cell r="E2986">
            <v>890331</v>
          </cell>
          <cell r="F2986" t="str">
            <v>男</v>
          </cell>
          <cell r="G2986" t="str">
            <v>一般生</v>
          </cell>
        </row>
        <row r="2987">
          <cell r="A2987">
            <v>107400415</v>
          </cell>
          <cell r="B2987" t="str">
            <v>A230913620</v>
          </cell>
          <cell r="C2987" t="str">
            <v>幼兒保育系(四技日)</v>
          </cell>
          <cell r="D2987" t="str">
            <v>曹立臻</v>
          </cell>
          <cell r="E2987">
            <v>890128</v>
          </cell>
          <cell r="F2987" t="str">
            <v>女</v>
          </cell>
          <cell r="G2987" t="str">
            <v>一般生</v>
          </cell>
        </row>
        <row r="2988">
          <cell r="A2988">
            <v>106210138</v>
          </cell>
          <cell r="B2988" t="str">
            <v>N224955257</v>
          </cell>
          <cell r="C2988" t="str">
            <v>健康照顧社會工作系(四技日)</v>
          </cell>
          <cell r="D2988" t="str">
            <v>許雅筑</v>
          </cell>
          <cell r="E2988">
            <v>790402</v>
          </cell>
          <cell r="F2988" t="str">
            <v>女</v>
          </cell>
          <cell r="G2988" t="str">
            <v>一般生</v>
          </cell>
        </row>
        <row r="2989">
          <cell r="A2989">
            <v>107401092</v>
          </cell>
          <cell r="B2989" t="str">
            <v>L225391568</v>
          </cell>
          <cell r="C2989" t="str">
            <v>時尚造型設計系(四技日)</v>
          </cell>
          <cell r="D2989" t="str">
            <v>陳怡璇</v>
          </cell>
          <cell r="E2989">
            <v>890320</v>
          </cell>
          <cell r="F2989" t="str">
            <v>女</v>
          </cell>
          <cell r="G2989" t="str">
            <v>一般生</v>
          </cell>
        </row>
        <row r="2990">
          <cell r="A2990">
            <v>107400404</v>
          </cell>
          <cell r="B2990" t="str">
            <v>X220595047</v>
          </cell>
          <cell r="C2990" t="str">
            <v>幼兒保育系(四技日)</v>
          </cell>
          <cell r="D2990" t="str">
            <v>陳廣美</v>
          </cell>
          <cell r="E2990">
            <v>890226</v>
          </cell>
          <cell r="F2990" t="str">
            <v>女</v>
          </cell>
          <cell r="G2990" t="str">
            <v>一般生</v>
          </cell>
        </row>
        <row r="2991">
          <cell r="A2991">
            <v>107401094</v>
          </cell>
          <cell r="B2991" t="str">
            <v>Q224266757</v>
          </cell>
          <cell r="C2991" t="str">
            <v>時尚造型設計系(四技日)</v>
          </cell>
          <cell r="D2991" t="str">
            <v>廖珮芬</v>
          </cell>
          <cell r="E2991">
            <v>890702</v>
          </cell>
          <cell r="F2991" t="str">
            <v>女</v>
          </cell>
          <cell r="G2991" t="str">
            <v>一般生</v>
          </cell>
        </row>
        <row r="2992">
          <cell r="A2992">
            <v>107400353</v>
          </cell>
          <cell r="B2992" t="str">
            <v>K222850873</v>
          </cell>
          <cell r="C2992" t="str">
            <v>應用日語系(四技日)</v>
          </cell>
          <cell r="D2992" t="str">
            <v>廖婕閔</v>
          </cell>
          <cell r="E2992">
            <v>880503</v>
          </cell>
          <cell r="F2992" t="str">
            <v>女</v>
          </cell>
          <cell r="G2992" t="str">
            <v>一般生</v>
          </cell>
        </row>
        <row r="2993">
          <cell r="A2993">
            <v>107401093</v>
          </cell>
          <cell r="B2993" t="str">
            <v>L225393240</v>
          </cell>
          <cell r="C2993" t="str">
            <v>時尚造型設計系(四技日)</v>
          </cell>
          <cell r="D2993" t="str">
            <v>顏羽玹</v>
          </cell>
          <cell r="E2993">
            <v>890630</v>
          </cell>
          <cell r="F2993" t="str">
            <v>女</v>
          </cell>
          <cell r="G2993" t="str">
            <v>一般生</v>
          </cell>
        </row>
        <row r="2994">
          <cell r="A2994">
            <v>107400618</v>
          </cell>
          <cell r="B2994" t="str">
            <v>H125406373</v>
          </cell>
          <cell r="C2994" t="str">
            <v>休閒事業管理系(四技日)</v>
          </cell>
          <cell r="D2994" t="str">
            <v>羅仁聲</v>
          </cell>
          <cell r="E2994">
            <v>881125</v>
          </cell>
          <cell r="F2994" t="str">
            <v>男</v>
          </cell>
          <cell r="G2994" t="str">
            <v>一般生</v>
          </cell>
        </row>
        <row r="2995">
          <cell r="A2995">
            <v>107401082</v>
          </cell>
          <cell r="B2995" t="str">
            <v>H225381613</v>
          </cell>
          <cell r="C2995" t="str">
            <v>時尚造型設計系(四技日)</v>
          </cell>
          <cell r="D2995" t="str">
            <v>余玟妮</v>
          </cell>
          <cell r="E2995">
            <v>890329</v>
          </cell>
          <cell r="F2995" t="str">
            <v>女</v>
          </cell>
          <cell r="G2995" t="str">
            <v>一般生</v>
          </cell>
        </row>
        <row r="2996">
          <cell r="A2996">
            <v>107400602</v>
          </cell>
          <cell r="B2996" t="str">
            <v>A130662386</v>
          </cell>
          <cell r="C2996" t="str">
            <v>休閒事業管理系(四技日)</v>
          </cell>
          <cell r="D2996" t="str">
            <v>常囍</v>
          </cell>
          <cell r="E2996">
            <v>890126</v>
          </cell>
          <cell r="F2996" t="str">
            <v>男</v>
          </cell>
          <cell r="G2996" t="str">
            <v>一般生</v>
          </cell>
        </row>
        <row r="2997">
          <cell r="A2997">
            <v>107100014</v>
          </cell>
          <cell r="B2997" t="str">
            <v>O100409703</v>
          </cell>
          <cell r="C2997" t="str">
            <v>資訊管理系碩士班</v>
          </cell>
          <cell r="D2997" t="str">
            <v>吳承俊</v>
          </cell>
          <cell r="E2997">
            <v>841026</v>
          </cell>
          <cell r="F2997" t="str">
            <v>男</v>
          </cell>
          <cell r="G2997" t="str">
            <v>一般生</v>
          </cell>
        </row>
        <row r="2998">
          <cell r="A2998">
            <v>107400130</v>
          </cell>
          <cell r="B2998" t="str">
            <v>KC30094227</v>
          </cell>
          <cell r="C2998" t="str">
            <v>行銷與流通管理系(四技日)</v>
          </cell>
          <cell r="D2998" t="str">
            <v>蘇城</v>
          </cell>
          <cell r="E2998">
            <v>840702</v>
          </cell>
          <cell r="F2998" t="str">
            <v>男</v>
          </cell>
          <cell r="G2998" t="str">
            <v>外籍生</v>
          </cell>
        </row>
        <row r="2999">
          <cell r="B2999" t="str">
            <v>N226055376</v>
          </cell>
          <cell r="C2999" t="str">
            <v>應用日語系(四技日)</v>
          </cell>
          <cell r="D2999" t="str">
            <v>鐘郁琪</v>
          </cell>
          <cell r="E2999">
            <v>881101</v>
          </cell>
          <cell r="F2999" t="str">
            <v>女</v>
          </cell>
          <cell r="G2999" t="str">
            <v>一般生</v>
          </cell>
        </row>
        <row r="3000">
          <cell r="B3000" t="str">
            <v>C220645706</v>
          </cell>
          <cell r="C3000" t="str">
            <v>校外</v>
          </cell>
          <cell r="D3000" t="str">
            <v>簡麗玲</v>
          </cell>
          <cell r="E3000">
            <v>540425</v>
          </cell>
          <cell r="F3000" t="str">
            <v>女</v>
          </cell>
          <cell r="G3000" t="str">
            <v>一般生</v>
          </cell>
        </row>
        <row r="3001">
          <cell r="B3001" t="str">
            <v>O200487361</v>
          </cell>
          <cell r="C3001" t="str">
            <v>餐旅經營系(四技日)</v>
          </cell>
          <cell r="D3001" t="str">
            <v>吳如芸</v>
          </cell>
          <cell r="E3001">
            <v>851228</v>
          </cell>
          <cell r="F3001" t="str">
            <v>女</v>
          </cell>
          <cell r="G3001" t="str">
            <v>一般生</v>
          </cell>
        </row>
        <row r="3002">
          <cell r="B3002" t="str">
            <v>K222576765</v>
          </cell>
          <cell r="C3002" t="str">
            <v>多媒體與遊戲設計系(四技日)</v>
          </cell>
          <cell r="D3002" t="str">
            <v>邱乙軒</v>
          </cell>
          <cell r="E3002">
            <v>870124</v>
          </cell>
          <cell r="F3002" t="str">
            <v>女</v>
          </cell>
          <cell r="G3002" t="str">
            <v>一般生</v>
          </cell>
        </row>
        <row r="3003">
          <cell r="B3003" t="str">
            <v>E225120395</v>
          </cell>
          <cell r="C3003" t="str">
            <v>資訊管理系(四技日)</v>
          </cell>
          <cell r="D3003" t="str">
            <v>林姿婷</v>
          </cell>
          <cell r="E3003">
            <v>871215</v>
          </cell>
          <cell r="F3003" t="str">
            <v>女</v>
          </cell>
          <cell r="G3003" t="str">
            <v>一般生</v>
          </cell>
        </row>
        <row r="3004">
          <cell r="B3004" t="str">
            <v>O200531766</v>
          </cell>
          <cell r="C3004" t="str">
            <v>餐旅經營系(四技日)</v>
          </cell>
          <cell r="D3004" t="str">
            <v>張庭瑄</v>
          </cell>
          <cell r="E3004">
            <v>890618</v>
          </cell>
          <cell r="F3004" t="str">
            <v>女</v>
          </cell>
          <cell r="G3004" t="str">
            <v>一般生</v>
          </cell>
        </row>
        <row r="3005">
          <cell r="B3005" t="str">
            <v>L124977722</v>
          </cell>
          <cell r="C3005" t="str">
            <v>餐旅經營系(四技苗進)</v>
          </cell>
          <cell r="D3005" t="str">
            <v>鄭肯至</v>
          </cell>
          <cell r="E3005">
            <v>860610</v>
          </cell>
          <cell r="F3005" t="str">
            <v>男</v>
          </cell>
          <cell r="G3005" t="str">
            <v>一般生</v>
          </cell>
        </row>
        <row r="3006">
          <cell r="B3006" t="str">
            <v>K123130332</v>
          </cell>
          <cell r="C3006" t="str">
            <v>資管(四技日)1A</v>
          </cell>
          <cell r="D3006" t="str">
            <v>鍾竣宇</v>
          </cell>
          <cell r="E3006">
            <v>890122</v>
          </cell>
          <cell r="F3006" t="str">
            <v>男</v>
          </cell>
          <cell r="G3006" t="str">
            <v>一般生</v>
          </cell>
        </row>
        <row r="3007">
          <cell r="B3007" t="str">
            <v>KD30125792</v>
          </cell>
          <cell r="D3007" t="str">
            <v>范氏燕兒</v>
          </cell>
          <cell r="E3007">
            <v>790617</v>
          </cell>
          <cell r="F3007" t="str">
            <v>女</v>
          </cell>
          <cell r="G3007" t="str">
            <v>外籍生</v>
          </cell>
        </row>
        <row r="3008">
          <cell r="B3008" t="str">
            <v>KD30125809</v>
          </cell>
          <cell r="D3008" t="str">
            <v>范氏竹江</v>
          </cell>
          <cell r="E3008">
            <v>890525</v>
          </cell>
          <cell r="F3008" t="str">
            <v>女</v>
          </cell>
          <cell r="G3008" t="str">
            <v>外籍生</v>
          </cell>
        </row>
        <row r="3009">
          <cell r="B3009" t="str">
            <v>KC30096856</v>
          </cell>
          <cell r="D3009" t="str">
            <v>阮文南</v>
          </cell>
          <cell r="E3009">
            <v>880210</v>
          </cell>
          <cell r="F3009" t="str">
            <v>男</v>
          </cell>
          <cell r="G3009" t="str">
            <v>外籍生</v>
          </cell>
        </row>
        <row r="3010">
          <cell r="B3010" t="str">
            <v>KC30096776</v>
          </cell>
          <cell r="D3010" t="str">
            <v>裴友凱</v>
          </cell>
          <cell r="E3010">
            <v>890906</v>
          </cell>
          <cell r="F3010" t="str">
            <v>男</v>
          </cell>
          <cell r="G3010" t="str">
            <v>外籍生</v>
          </cell>
        </row>
        <row r="3011">
          <cell r="B3011" t="str">
            <v>ND30122435</v>
          </cell>
          <cell r="D3011" t="str">
            <v>范氏越花</v>
          </cell>
          <cell r="E3011">
            <v>870615</v>
          </cell>
          <cell r="F3011" t="str">
            <v>女</v>
          </cell>
          <cell r="G3011" t="str">
            <v>外籍生</v>
          </cell>
        </row>
        <row r="3012">
          <cell r="B3012" t="str">
            <v>KD30126217</v>
          </cell>
          <cell r="D3012" t="str">
            <v>阮氏慶璃</v>
          </cell>
          <cell r="E3012">
            <v>870913</v>
          </cell>
          <cell r="F3012" t="str">
            <v>女</v>
          </cell>
          <cell r="G3012" t="str">
            <v>外籍生</v>
          </cell>
        </row>
        <row r="3013">
          <cell r="B3013" t="str">
            <v>ND30122417</v>
          </cell>
          <cell r="D3013" t="str">
            <v>阮氏荷莊</v>
          </cell>
          <cell r="E3013">
            <v>870111</v>
          </cell>
          <cell r="F3013" t="str">
            <v>女</v>
          </cell>
          <cell r="G3013" t="str">
            <v>外籍生</v>
          </cell>
        </row>
        <row r="3014">
          <cell r="B3014" t="str">
            <v>KD30126164</v>
          </cell>
          <cell r="D3014" t="str">
            <v>農氏銀</v>
          </cell>
          <cell r="E3014">
            <v>890827</v>
          </cell>
          <cell r="F3014" t="str">
            <v>女</v>
          </cell>
          <cell r="G3014" t="str">
            <v>外籍生</v>
          </cell>
        </row>
        <row r="3015">
          <cell r="B3015" t="str">
            <v>KD30126271</v>
          </cell>
          <cell r="D3015" t="str">
            <v>阮氏青竹</v>
          </cell>
          <cell r="E3015">
            <v>880430</v>
          </cell>
          <cell r="F3015" t="str">
            <v>女</v>
          </cell>
          <cell r="G3015" t="str">
            <v>外籍生</v>
          </cell>
        </row>
        <row r="3016">
          <cell r="B3016" t="str">
            <v>H125419085</v>
          </cell>
          <cell r="C3016" t="str">
            <v>多媒體與遊戲設計系(四技日)</v>
          </cell>
          <cell r="D3016" t="str">
            <v>李彥宇</v>
          </cell>
          <cell r="E3016">
            <v>890520</v>
          </cell>
          <cell r="F3016" t="str">
            <v>男</v>
          </cell>
          <cell r="G3016" t="str">
            <v>一般生</v>
          </cell>
        </row>
        <row r="3017">
          <cell r="B3017" t="str">
            <v>KC30097040</v>
          </cell>
          <cell r="C3017" t="str">
            <v>資管系</v>
          </cell>
          <cell r="D3017" t="str">
            <v>阮士德</v>
          </cell>
          <cell r="E3017">
            <v>890821</v>
          </cell>
          <cell r="F3017" t="str">
            <v>男</v>
          </cell>
          <cell r="G3017" t="str">
            <v>外籍生</v>
          </cell>
        </row>
        <row r="3018">
          <cell r="B3018" t="str">
            <v>KC30096892</v>
          </cell>
          <cell r="C3018" t="str">
            <v>資管系</v>
          </cell>
          <cell r="D3018" t="str">
            <v>阮成達</v>
          </cell>
          <cell r="E3018">
            <v>850712</v>
          </cell>
          <cell r="F3018" t="str">
            <v>男</v>
          </cell>
          <cell r="G3018" t="str">
            <v>外籍生</v>
          </cell>
        </row>
        <row r="3019">
          <cell r="B3019" t="str">
            <v>H225349991</v>
          </cell>
          <cell r="C3019" t="str">
            <v>時尚造型設計系(四技日)</v>
          </cell>
          <cell r="D3019" t="str">
            <v>蔡季吟</v>
          </cell>
          <cell r="E3019">
            <v>890723</v>
          </cell>
          <cell r="F3019" t="str">
            <v>女</v>
          </cell>
          <cell r="G3019" t="str">
            <v>一般生</v>
          </cell>
        </row>
        <row r="3020">
          <cell r="B3020" t="str">
            <v>H225243350</v>
          </cell>
          <cell r="C3020" t="str">
            <v>時尚造型設計系(四技日)</v>
          </cell>
          <cell r="D3020" t="str">
            <v>方巧柔</v>
          </cell>
          <cell r="E3020">
            <v>881207</v>
          </cell>
          <cell r="F3020" t="str">
            <v>女</v>
          </cell>
          <cell r="G3020" t="str">
            <v>一般生</v>
          </cell>
        </row>
        <row r="3021">
          <cell r="B3021" t="str">
            <v>H225375580</v>
          </cell>
          <cell r="C3021" t="str">
            <v>時尚造型設計系(四技日)</v>
          </cell>
          <cell r="D3021" t="str">
            <v>陳意婷</v>
          </cell>
          <cell r="E3021">
            <v>890715</v>
          </cell>
          <cell r="F3021" t="str">
            <v>女</v>
          </cell>
          <cell r="G3021" t="str">
            <v>一般生</v>
          </cell>
        </row>
        <row r="3022">
          <cell r="B3022" t="str">
            <v>H125651510</v>
          </cell>
          <cell r="C3022" t="str">
            <v>休閒運動管理系(四技日)</v>
          </cell>
          <cell r="D3022" t="str">
            <v>沈逸豪</v>
          </cell>
          <cell r="E3022">
            <v>890616</v>
          </cell>
          <cell r="F3022" t="str">
            <v>男</v>
          </cell>
          <cell r="G3022" t="str">
            <v>一般生</v>
          </cell>
        </row>
        <row r="3023">
          <cell r="B3023" t="str">
            <v>K222978447</v>
          </cell>
          <cell r="C3023" t="str">
            <v>休閒事業管理系(四技日)</v>
          </cell>
          <cell r="D3023" t="str">
            <v>林佳旻</v>
          </cell>
          <cell r="E3023">
            <v>861223</v>
          </cell>
          <cell r="F3023" t="str">
            <v>女</v>
          </cell>
          <cell r="G3023" t="str">
            <v>一般生</v>
          </cell>
        </row>
        <row r="3024">
          <cell r="B3024" t="str">
            <v>D223022322</v>
          </cell>
          <cell r="C3024" t="str">
            <v>幼兒保育系(四技日)</v>
          </cell>
          <cell r="D3024" t="str">
            <v>王海虹</v>
          </cell>
          <cell r="E3024">
            <v>890802</v>
          </cell>
          <cell r="F3024" t="str">
            <v>女</v>
          </cell>
          <cell r="G3024" t="str">
            <v>一般生</v>
          </cell>
        </row>
        <row r="3025">
          <cell r="B3025" t="str">
            <v>K123131188</v>
          </cell>
          <cell r="C3025" t="str">
            <v>幼兒保育系(四技日)</v>
          </cell>
          <cell r="D3025" t="str">
            <v>李諺瓏</v>
          </cell>
          <cell r="E3025">
            <v>890210</v>
          </cell>
          <cell r="F3025" t="str">
            <v>男</v>
          </cell>
          <cell r="G3025" t="str">
            <v>一般生</v>
          </cell>
        </row>
        <row r="3026">
          <cell r="B3026" t="str">
            <v>K123142118</v>
          </cell>
          <cell r="C3026" t="str">
            <v>幼兒保育系(四技日)</v>
          </cell>
          <cell r="D3026" t="str">
            <v>張治</v>
          </cell>
          <cell r="E3026">
            <v>890714</v>
          </cell>
          <cell r="F3026" t="str">
            <v>男</v>
          </cell>
          <cell r="G3026" t="str">
            <v>一般生</v>
          </cell>
        </row>
        <row r="3027">
          <cell r="B3027" t="str">
            <v>F230025077</v>
          </cell>
          <cell r="C3027" t="str">
            <v>幼兒保育系(四技日)</v>
          </cell>
          <cell r="D3027" t="str">
            <v>連逸芃</v>
          </cell>
          <cell r="E3027">
            <v>881115</v>
          </cell>
          <cell r="F3027" t="str">
            <v>女</v>
          </cell>
          <cell r="G3027" t="str">
            <v>一般生</v>
          </cell>
        </row>
        <row r="3028">
          <cell r="B3028" t="str">
            <v>K123110956</v>
          </cell>
          <cell r="C3028" t="str">
            <v>校外</v>
          </cell>
          <cell r="D3028" t="str">
            <v>張仁謙</v>
          </cell>
          <cell r="E3028">
            <v>881122</v>
          </cell>
          <cell r="F3028" t="str">
            <v>男</v>
          </cell>
          <cell r="G3028" t="str">
            <v>一般生</v>
          </cell>
        </row>
        <row r="3029">
          <cell r="B3029" t="str">
            <v>K223032306</v>
          </cell>
          <cell r="C3029" t="str">
            <v>校外</v>
          </cell>
          <cell r="D3029" t="str">
            <v>徐翊娟</v>
          </cell>
          <cell r="E3029">
            <v>890530</v>
          </cell>
          <cell r="F3029" t="str">
            <v>女</v>
          </cell>
          <cell r="G3029" t="str">
            <v>一般生</v>
          </cell>
        </row>
        <row r="3030">
          <cell r="B3030" t="str">
            <v>K223014497</v>
          </cell>
          <cell r="C3030" t="str">
            <v>校外</v>
          </cell>
          <cell r="D3030" t="str">
            <v>謝慧妍</v>
          </cell>
          <cell r="E3030">
            <v>881008</v>
          </cell>
          <cell r="F3030" t="str">
            <v>女</v>
          </cell>
          <cell r="G3030" t="str">
            <v>一般生</v>
          </cell>
        </row>
        <row r="3031">
          <cell r="B3031" t="str">
            <v>A127344306</v>
          </cell>
          <cell r="C3031" t="str">
            <v>休閒運動管理系(四技日)</v>
          </cell>
          <cell r="D3031" t="str">
            <v>林哲緯</v>
          </cell>
          <cell r="E3031">
            <v>881016</v>
          </cell>
          <cell r="F3031" t="str">
            <v>男</v>
          </cell>
          <cell r="G3031" t="str">
            <v>一般生</v>
          </cell>
        </row>
        <row r="3032">
          <cell r="B3032" t="str">
            <v>L125527119</v>
          </cell>
          <cell r="C3032" t="str">
            <v>休閒運動管理系(四技日)</v>
          </cell>
          <cell r="D3032" t="str">
            <v>黃耀璋</v>
          </cell>
          <cell r="E3032">
            <v>890611</v>
          </cell>
          <cell r="F3032" t="str">
            <v>男</v>
          </cell>
          <cell r="G3032" t="str">
            <v>一般生</v>
          </cell>
        </row>
        <row r="3033">
          <cell r="B3033" t="str">
            <v>K223006995</v>
          </cell>
          <cell r="C3033" t="str">
            <v>健康照顧社會工作系(四技日)</v>
          </cell>
          <cell r="D3033" t="str">
            <v>何庭羽</v>
          </cell>
          <cell r="E3033">
            <v>880919</v>
          </cell>
          <cell r="F3033" t="str">
            <v>女</v>
          </cell>
          <cell r="G3033" t="str">
            <v>輕度身心障礙學生</v>
          </cell>
        </row>
        <row r="3034">
          <cell r="B3034" t="str">
            <v>U221967028</v>
          </cell>
          <cell r="C3034" t="str">
            <v>幼兒保育系(四技日)</v>
          </cell>
          <cell r="D3034" t="str">
            <v>蔡雅萱</v>
          </cell>
          <cell r="E3034">
            <v>890111</v>
          </cell>
          <cell r="F3034" t="str">
            <v>女</v>
          </cell>
          <cell r="G3034" t="str">
            <v>一般生</v>
          </cell>
        </row>
        <row r="3035">
          <cell r="B3035" t="str">
            <v>L225296077</v>
          </cell>
          <cell r="C3035" t="str">
            <v>時尚造型設計系(四技日)</v>
          </cell>
          <cell r="D3035" t="str">
            <v>黃柏雅</v>
          </cell>
          <cell r="E3035">
            <v>881226</v>
          </cell>
          <cell r="F3035" t="str">
            <v>女</v>
          </cell>
          <cell r="G3035" t="str">
            <v>一般生</v>
          </cell>
        </row>
        <row r="3036">
          <cell r="B3036" t="str">
            <v>H225315673</v>
          </cell>
          <cell r="C3036" t="str">
            <v>時尚造型設計系(四技日)</v>
          </cell>
          <cell r="D3036" t="str">
            <v>范姜淑玉</v>
          </cell>
          <cell r="E3036">
            <v>890210</v>
          </cell>
          <cell r="F3036" t="str">
            <v>女</v>
          </cell>
          <cell r="G3036" t="str">
            <v>一般生</v>
          </cell>
        </row>
        <row r="3037">
          <cell r="B3037" t="str">
            <v>J222964120</v>
          </cell>
          <cell r="C3037" t="str">
            <v>時尚造型設計系(四技日)</v>
          </cell>
          <cell r="D3037" t="str">
            <v>李巧筑</v>
          </cell>
          <cell r="E3037">
            <v>890603</v>
          </cell>
          <cell r="F3037" t="str">
            <v>女</v>
          </cell>
          <cell r="G3037" t="str">
            <v>一般生</v>
          </cell>
        </row>
        <row r="3038">
          <cell r="B3038" t="str">
            <v>H225321957</v>
          </cell>
          <cell r="C3038" t="str">
            <v>時尚造型設計系(四技日)</v>
          </cell>
          <cell r="D3038" t="str">
            <v>梁藝真</v>
          </cell>
          <cell r="E3038">
            <v>890719</v>
          </cell>
          <cell r="F3038" t="str">
            <v>女</v>
          </cell>
          <cell r="G3038" t="str">
            <v>一般生</v>
          </cell>
        </row>
        <row r="3039">
          <cell r="B3039" t="str">
            <v>L225302749</v>
          </cell>
          <cell r="C3039" t="str">
            <v>時尚造型設計系(四技日)</v>
          </cell>
          <cell r="D3039" t="str">
            <v>李宜珊</v>
          </cell>
          <cell r="E3039">
            <v>890730</v>
          </cell>
          <cell r="F3039" t="str">
            <v>女</v>
          </cell>
          <cell r="G3039" t="str">
            <v>一般生</v>
          </cell>
        </row>
        <row r="3040">
          <cell r="B3040" t="str">
            <v>H225486506</v>
          </cell>
          <cell r="C3040" t="str">
            <v>時尚造型設計系(四技日)</v>
          </cell>
          <cell r="D3040" t="str">
            <v>廖韋欣</v>
          </cell>
          <cell r="E3040">
            <v>890430</v>
          </cell>
          <cell r="F3040" t="str">
            <v>女</v>
          </cell>
          <cell r="G3040" t="str">
            <v>一般生</v>
          </cell>
        </row>
        <row r="3041">
          <cell r="B3041" t="str">
            <v>H225476420</v>
          </cell>
          <cell r="C3041" t="str">
            <v>時尚造型設計系(四技日)</v>
          </cell>
          <cell r="D3041" t="str">
            <v>葉瑾懌</v>
          </cell>
          <cell r="E3041">
            <v>890129</v>
          </cell>
          <cell r="F3041" t="str">
            <v>女</v>
          </cell>
          <cell r="G3041" t="str">
            <v>一般生</v>
          </cell>
        </row>
        <row r="3042">
          <cell r="B3042" t="str">
            <v>H225487576</v>
          </cell>
          <cell r="C3042" t="str">
            <v>時尚造型設計系(四技日)</v>
          </cell>
          <cell r="D3042" t="str">
            <v>鍾佩芬</v>
          </cell>
          <cell r="E3042">
            <v>890621</v>
          </cell>
          <cell r="F3042" t="str">
            <v>女</v>
          </cell>
          <cell r="G3042" t="str">
            <v>一般生</v>
          </cell>
        </row>
        <row r="3043">
          <cell r="B3043" t="str">
            <v>H224215503</v>
          </cell>
          <cell r="C3043" t="str">
            <v>健康照顧社會工作系(四技日)</v>
          </cell>
          <cell r="D3043" t="str">
            <v>莊佩璇</v>
          </cell>
          <cell r="E3043">
            <v>881013</v>
          </cell>
          <cell r="F3043" t="str">
            <v>女</v>
          </cell>
          <cell r="G3043" t="str">
            <v>一般生</v>
          </cell>
        </row>
        <row r="3044">
          <cell r="B3044" t="str">
            <v>F230455780</v>
          </cell>
          <cell r="C3044" t="str">
            <v>健康照顧社會工作系(四技日)</v>
          </cell>
          <cell r="D3044" t="str">
            <v>蔡昀庭</v>
          </cell>
          <cell r="E3044">
            <v>890313</v>
          </cell>
          <cell r="F3044" t="str">
            <v>女</v>
          </cell>
          <cell r="G3044" t="str">
            <v>一般生</v>
          </cell>
        </row>
        <row r="3045">
          <cell r="B3045" t="str">
            <v>F229579135</v>
          </cell>
          <cell r="C3045" t="str">
            <v>健康照顧社會工作系(四技日)</v>
          </cell>
          <cell r="D3045" t="str">
            <v>羅郁宣</v>
          </cell>
          <cell r="E3045">
            <v>880926</v>
          </cell>
          <cell r="F3045" t="str">
            <v>女</v>
          </cell>
          <cell r="G3045" t="str">
            <v>一般生</v>
          </cell>
        </row>
        <row r="3046">
          <cell r="B3046" t="str">
            <v>L225297145</v>
          </cell>
          <cell r="C3046" t="str">
            <v>健康照顧社會工作系(四技日)</v>
          </cell>
          <cell r="D3046" t="str">
            <v>游雅晴</v>
          </cell>
          <cell r="E3046">
            <v>881206</v>
          </cell>
          <cell r="F3046" t="str">
            <v>女</v>
          </cell>
          <cell r="G3046" t="str">
            <v>一般生</v>
          </cell>
        </row>
        <row r="3047">
          <cell r="B3047" t="str">
            <v>H225051638</v>
          </cell>
          <cell r="C3047" t="str">
            <v>時尚造型設計系(四技日)</v>
          </cell>
          <cell r="D3047" t="str">
            <v>張蕊臣</v>
          </cell>
          <cell r="E3047">
            <v>881127</v>
          </cell>
          <cell r="F3047" t="str">
            <v>女</v>
          </cell>
          <cell r="G3047" t="str">
            <v>一般生</v>
          </cell>
        </row>
        <row r="3048">
          <cell r="B3048" t="str">
            <v>H225322141</v>
          </cell>
          <cell r="C3048" t="str">
            <v>時尚造型設計系(四技日)</v>
          </cell>
          <cell r="D3048" t="str">
            <v>呂慈昀</v>
          </cell>
          <cell r="E3048">
            <v>890702</v>
          </cell>
          <cell r="F3048" t="str">
            <v>女</v>
          </cell>
          <cell r="G3048" t="str">
            <v>一般生</v>
          </cell>
        </row>
        <row r="3049">
          <cell r="B3049" t="str">
            <v>H225255323</v>
          </cell>
          <cell r="C3049" t="str">
            <v>行銷與流通管理系(四技日)</v>
          </cell>
          <cell r="D3049" t="str">
            <v>王鈺昕</v>
          </cell>
          <cell r="E3049">
            <v>890116</v>
          </cell>
          <cell r="F3049" t="str">
            <v>女</v>
          </cell>
          <cell r="G3049" t="str">
            <v>一般生</v>
          </cell>
        </row>
        <row r="3050">
          <cell r="B3050" t="str">
            <v>L225327657</v>
          </cell>
          <cell r="C3050" t="str">
            <v>行銷與流通管理系(四技日)</v>
          </cell>
          <cell r="D3050" t="str">
            <v>朱玉珊</v>
          </cell>
          <cell r="E3050">
            <v>890826</v>
          </cell>
          <cell r="F3050" t="str">
            <v>女</v>
          </cell>
          <cell r="G3050" t="str">
            <v>一般生</v>
          </cell>
        </row>
        <row r="3051">
          <cell r="B3051" t="str">
            <v>K123068840</v>
          </cell>
          <cell r="C3051" t="str">
            <v>行銷與流通管理系(四技日)</v>
          </cell>
          <cell r="D3051" t="str">
            <v>周孟泓</v>
          </cell>
          <cell r="E3051">
            <v>880804</v>
          </cell>
          <cell r="F3051" t="str">
            <v>男</v>
          </cell>
          <cell r="G3051" t="str">
            <v>一般生</v>
          </cell>
        </row>
        <row r="3052">
          <cell r="B3052" t="str">
            <v>K222997415</v>
          </cell>
          <cell r="C3052" t="str">
            <v>行銷與流通管理系(四技日)</v>
          </cell>
          <cell r="D3052" t="str">
            <v>林子琇</v>
          </cell>
          <cell r="E3052">
            <v>871029</v>
          </cell>
          <cell r="F3052" t="str">
            <v>女</v>
          </cell>
          <cell r="G3052" t="str">
            <v>一般生</v>
          </cell>
        </row>
        <row r="3053">
          <cell r="B3053" t="str">
            <v>L125635036</v>
          </cell>
          <cell r="C3053" t="str">
            <v>行銷與流通管理系(四技日)</v>
          </cell>
          <cell r="D3053" t="str">
            <v>顏振凱</v>
          </cell>
          <cell r="E3053">
            <v>890901</v>
          </cell>
          <cell r="F3053" t="str">
            <v>男</v>
          </cell>
          <cell r="G3053" t="str">
            <v>一般生</v>
          </cell>
        </row>
        <row r="3054">
          <cell r="B3054" t="str">
            <v>KD30126262</v>
          </cell>
          <cell r="C3054" t="str">
            <v>餐旅經營系(四技日)</v>
          </cell>
          <cell r="D3054" t="str">
            <v>阮今姮</v>
          </cell>
          <cell r="E3054">
            <v>890430</v>
          </cell>
          <cell r="F3054" t="str">
            <v>女</v>
          </cell>
          <cell r="G3054" t="str">
            <v>外籍生</v>
          </cell>
        </row>
        <row r="3055">
          <cell r="B3055" t="str">
            <v>KD30113032</v>
          </cell>
          <cell r="C3055" t="str">
            <v>休閒事業管理系碩士班</v>
          </cell>
          <cell r="D3055" t="str">
            <v>傑安娜</v>
          </cell>
          <cell r="E3055">
            <v>760808</v>
          </cell>
          <cell r="F3055" t="str">
            <v>女</v>
          </cell>
          <cell r="G3055" t="str">
            <v>外籍生</v>
          </cell>
        </row>
        <row r="3056">
          <cell r="B3056" t="str">
            <v>F130294516</v>
          </cell>
          <cell r="C3056" t="str">
            <v>物聯網工程與應用學士學位學程(四技日)</v>
          </cell>
          <cell r="D3056" t="str">
            <v>吳德仁</v>
          </cell>
          <cell r="E3056">
            <v>890203</v>
          </cell>
          <cell r="F3056" t="str">
            <v>男</v>
          </cell>
          <cell r="G3056" t="str">
            <v>一般生</v>
          </cell>
        </row>
        <row r="3057">
          <cell r="B3057" t="str">
            <v>K123153362</v>
          </cell>
          <cell r="C3057" t="str">
            <v>網工程與應用學士學位學程(四技日)</v>
          </cell>
          <cell r="D3057" t="str">
            <v>李奕詮</v>
          </cell>
          <cell r="E3057">
            <v>890801</v>
          </cell>
          <cell r="F3057" t="str">
            <v>男</v>
          </cell>
          <cell r="G3057" t="str">
            <v>一般生</v>
          </cell>
        </row>
        <row r="3058">
          <cell r="B3058" t="str">
            <v>J222936573</v>
          </cell>
          <cell r="C3058" t="str">
            <v>多媒體與遊戲設計系(四技日)</v>
          </cell>
          <cell r="D3058" t="str">
            <v>姜雨辰</v>
          </cell>
          <cell r="E3058">
            <v>881003</v>
          </cell>
          <cell r="F3058" t="str">
            <v>女</v>
          </cell>
          <cell r="G3058" t="str">
            <v>一般生</v>
          </cell>
        </row>
        <row r="3059">
          <cell r="B3059" t="str">
            <v>J222775767</v>
          </cell>
          <cell r="C3059" t="str">
            <v>校外</v>
          </cell>
          <cell r="D3059" t="str">
            <v>曾齡慧</v>
          </cell>
          <cell r="E3059">
            <v>850215</v>
          </cell>
          <cell r="F3059" t="str">
            <v>女</v>
          </cell>
          <cell r="G3059" t="str">
            <v>一般生</v>
          </cell>
        </row>
        <row r="3060">
          <cell r="B3060" t="str">
            <v>O200489632</v>
          </cell>
          <cell r="C3060" t="str">
            <v>校外</v>
          </cell>
          <cell r="D3060" t="str">
            <v>陸瑋</v>
          </cell>
          <cell r="E3060">
            <v>860310</v>
          </cell>
          <cell r="F3060" t="str">
            <v>女</v>
          </cell>
          <cell r="G3060" t="str">
            <v>一般生</v>
          </cell>
        </row>
        <row r="3061">
          <cell r="B3061" t="str">
            <v>H224871583</v>
          </cell>
          <cell r="C3061" t="str">
            <v>校外</v>
          </cell>
          <cell r="D3061" t="str">
            <v>吳曉昕</v>
          </cell>
          <cell r="E3061">
            <v>840702</v>
          </cell>
          <cell r="F3061" t="str">
            <v>女</v>
          </cell>
          <cell r="G3061" t="str">
            <v>一般生</v>
          </cell>
        </row>
        <row r="3062">
          <cell r="B3062" t="str">
            <v>H125416075</v>
          </cell>
          <cell r="C3062" t="str">
            <v>休閒運動管理系(四技日)</v>
          </cell>
          <cell r="D3062" t="str">
            <v>易善晨</v>
          </cell>
          <cell r="E3062">
            <v>890414</v>
          </cell>
          <cell r="F3062" t="str">
            <v>男</v>
          </cell>
          <cell r="G3062" t="str">
            <v>一般生</v>
          </cell>
        </row>
        <row r="3063">
          <cell r="B3063" t="str">
            <v>L225397435</v>
          </cell>
          <cell r="C3063" t="str">
            <v>餐旅經營系(四技日)</v>
          </cell>
          <cell r="D3063" t="str">
            <v>洪翊純</v>
          </cell>
          <cell r="E3063">
            <v>890518</v>
          </cell>
          <cell r="F3063" t="str">
            <v>女</v>
          </cell>
          <cell r="G3063" t="str">
            <v>一般生</v>
          </cell>
        </row>
        <row r="3064">
          <cell r="B3064" t="str">
            <v>K222893716</v>
          </cell>
          <cell r="C3064" t="str">
            <v>休閒事業管理系碩士班</v>
          </cell>
          <cell r="D3064" t="str">
            <v>林怡君</v>
          </cell>
          <cell r="E3064">
            <v>841008</v>
          </cell>
          <cell r="F3064" t="str">
            <v>女</v>
          </cell>
          <cell r="G3064" t="str">
            <v>一般生</v>
          </cell>
        </row>
        <row r="3065">
          <cell r="B3065" t="str">
            <v>KD30126511</v>
          </cell>
          <cell r="C3065" t="str">
            <v>餐旅經營系(四技日)</v>
          </cell>
          <cell r="D3065" t="str">
            <v>陳氏玲雪</v>
          </cell>
          <cell r="E3065">
            <v>890319</v>
          </cell>
          <cell r="F3065" t="str">
            <v>女</v>
          </cell>
          <cell r="G3065" t="str">
            <v>外籍生</v>
          </cell>
        </row>
        <row r="3066">
          <cell r="B3066" t="str">
            <v>KD30126299</v>
          </cell>
          <cell r="C3066" t="str">
            <v>餐旅經營系(四技日)</v>
          </cell>
          <cell r="D3066" t="str">
            <v>范紅鸞</v>
          </cell>
          <cell r="E3066">
            <v>761228</v>
          </cell>
          <cell r="F3066" t="str">
            <v>女</v>
          </cell>
          <cell r="G3066" t="str">
            <v>外籍生</v>
          </cell>
        </row>
        <row r="3067">
          <cell r="B3067" t="str">
            <v>KD30126306</v>
          </cell>
          <cell r="C3067" t="str">
            <v>餐旅經營系(四技日)</v>
          </cell>
          <cell r="D3067" t="str">
            <v>翁黃水</v>
          </cell>
          <cell r="E3067">
            <v>850723</v>
          </cell>
          <cell r="F3067" t="str">
            <v>女</v>
          </cell>
          <cell r="G3067" t="str">
            <v>外籍生</v>
          </cell>
        </row>
        <row r="3068">
          <cell r="B3068" t="str">
            <v>KD30126413</v>
          </cell>
          <cell r="C3068" t="str">
            <v>餐旅經營系(四技日)</v>
          </cell>
          <cell r="D3068" t="str">
            <v>阮青竹</v>
          </cell>
          <cell r="E3068">
            <v>891202</v>
          </cell>
          <cell r="F3068" t="str">
            <v>女</v>
          </cell>
          <cell r="G3068" t="str">
            <v>外籍生</v>
          </cell>
        </row>
        <row r="3069">
          <cell r="B3069" t="str">
            <v>KC30096632</v>
          </cell>
          <cell r="C3069" t="str">
            <v>餐旅經營系(四技日)</v>
          </cell>
          <cell r="D3069" t="str">
            <v>阮文楊</v>
          </cell>
          <cell r="E3069">
            <v>890804</v>
          </cell>
          <cell r="F3069" t="str">
            <v>男</v>
          </cell>
          <cell r="G3069" t="str">
            <v>外籍生</v>
          </cell>
        </row>
        <row r="3070">
          <cell r="B3070" t="str">
            <v>KC30096623</v>
          </cell>
          <cell r="C3070" t="str">
            <v>餐旅經營系(四技日)</v>
          </cell>
          <cell r="D3070" t="str">
            <v>黎陳柏松</v>
          </cell>
          <cell r="E3070">
            <v>890222</v>
          </cell>
          <cell r="F3070" t="str">
            <v>男</v>
          </cell>
          <cell r="G3070" t="str">
            <v>外籍生</v>
          </cell>
        </row>
        <row r="3071">
          <cell r="B3071" t="str">
            <v>KD30126388</v>
          </cell>
          <cell r="C3071" t="str">
            <v>餐旅經營系(四技日)</v>
          </cell>
          <cell r="D3071" t="str">
            <v>高明英</v>
          </cell>
          <cell r="E3071">
            <v>880208</v>
          </cell>
          <cell r="F3071" t="str">
            <v>女</v>
          </cell>
          <cell r="G3071" t="str">
            <v>外籍生</v>
          </cell>
        </row>
        <row r="3072">
          <cell r="B3072" t="str">
            <v>KD30126208</v>
          </cell>
          <cell r="C3072" t="str">
            <v>餐旅經營系(四技日)</v>
          </cell>
          <cell r="D3072" t="str">
            <v>武氏明河</v>
          </cell>
          <cell r="E3072">
            <v>880801</v>
          </cell>
          <cell r="F3072" t="str">
            <v>女</v>
          </cell>
          <cell r="G3072" t="str">
            <v>外籍生</v>
          </cell>
        </row>
        <row r="3073">
          <cell r="B3073" t="str">
            <v>KD30126459</v>
          </cell>
          <cell r="C3073" t="str">
            <v>餐旅經營系(四技日)</v>
          </cell>
          <cell r="D3073" t="str">
            <v>范氏秋芳</v>
          </cell>
          <cell r="E3073">
            <v>890707</v>
          </cell>
          <cell r="F3073" t="str">
            <v>女</v>
          </cell>
          <cell r="G3073" t="str">
            <v>外籍生</v>
          </cell>
        </row>
        <row r="3074">
          <cell r="B3074" t="str">
            <v>KD30126397</v>
          </cell>
          <cell r="C3074" t="str">
            <v>餐旅經營系(四技日)</v>
          </cell>
          <cell r="D3074" t="str">
            <v>阮雲英</v>
          </cell>
          <cell r="E3074">
            <v>891130</v>
          </cell>
          <cell r="F3074" t="str">
            <v>女</v>
          </cell>
          <cell r="G3074" t="str">
            <v>外籍生</v>
          </cell>
        </row>
        <row r="3075">
          <cell r="B3075" t="str">
            <v>KD30126379</v>
          </cell>
          <cell r="C3075" t="str">
            <v>餐旅經營系(四技日)</v>
          </cell>
          <cell r="D3075" t="str">
            <v>范秀妝</v>
          </cell>
          <cell r="E3075">
            <v>890823</v>
          </cell>
          <cell r="F3075" t="str">
            <v>女</v>
          </cell>
          <cell r="G3075" t="str">
            <v>外籍生</v>
          </cell>
        </row>
        <row r="3076">
          <cell r="B3076" t="str">
            <v>KD30126584</v>
          </cell>
          <cell r="C3076" t="str">
            <v>資訊管理系(四技日)</v>
          </cell>
          <cell r="D3076" t="str">
            <v>林氏春深</v>
          </cell>
          <cell r="E3076">
            <v>890223</v>
          </cell>
          <cell r="F3076" t="str">
            <v>女</v>
          </cell>
          <cell r="G3076" t="str">
            <v>外籍生</v>
          </cell>
        </row>
        <row r="3077">
          <cell r="B3077" t="str">
            <v>KC30096329</v>
          </cell>
          <cell r="C3077" t="str">
            <v>行銷與流通管理系(四技日)</v>
          </cell>
          <cell r="D3077" t="str">
            <v>畢文決</v>
          </cell>
          <cell r="E3077">
            <v>891109</v>
          </cell>
          <cell r="F3077" t="str">
            <v>男</v>
          </cell>
          <cell r="G3077" t="str">
            <v>外籍生</v>
          </cell>
        </row>
        <row r="3078">
          <cell r="B3078" t="str">
            <v>F130677042</v>
          </cell>
          <cell r="C3078" t="str">
            <v>行銷與流通管理系(四技日)</v>
          </cell>
          <cell r="D3078" t="str">
            <v>莊柏良</v>
          </cell>
          <cell r="E3078">
            <v>880907</v>
          </cell>
          <cell r="F3078" t="str">
            <v>男</v>
          </cell>
          <cell r="G3078" t="str">
            <v>一般生</v>
          </cell>
        </row>
        <row r="3079">
          <cell r="B3079" t="str">
            <v>K123150003</v>
          </cell>
          <cell r="C3079" t="str">
            <v>聯網工程與應用學士學位學程(四技日)</v>
          </cell>
          <cell r="D3079" t="str">
            <v>林承勳</v>
          </cell>
          <cell r="E3079">
            <v>890504</v>
          </cell>
          <cell r="F3079" t="str">
            <v>男</v>
          </cell>
          <cell r="G3079" t="str">
            <v>一般生</v>
          </cell>
        </row>
        <row r="3080">
          <cell r="B3080" t="str">
            <v>KC30094263</v>
          </cell>
          <cell r="C3080" t="str">
            <v>餐旅經營系(四技日)</v>
          </cell>
          <cell r="D3080" t="str">
            <v>林哲賢</v>
          </cell>
          <cell r="E3080">
            <v>891005</v>
          </cell>
          <cell r="F3080" t="str">
            <v>男</v>
          </cell>
          <cell r="G3080" t="str">
            <v>外籍生</v>
          </cell>
        </row>
        <row r="3081">
          <cell r="B3081" t="str">
            <v>K123108223</v>
          </cell>
          <cell r="C3081" t="str">
            <v>多媒體與遊戲設計系(四技日)</v>
          </cell>
          <cell r="D3081" t="str">
            <v>杜銘峻</v>
          </cell>
          <cell r="E3081">
            <v>881226</v>
          </cell>
          <cell r="F3081" t="str">
            <v>男</v>
          </cell>
          <cell r="G3081" t="str">
            <v>一般生</v>
          </cell>
        </row>
        <row r="3082">
          <cell r="B3082" t="str">
            <v>O200460182</v>
          </cell>
          <cell r="C3082" t="str">
            <v>校外</v>
          </cell>
          <cell r="D3082" t="str">
            <v>張苹苹</v>
          </cell>
          <cell r="E3082">
            <v>760825</v>
          </cell>
          <cell r="F3082" t="str">
            <v>女</v>
          </cell>
          <cell r="G3082" t="str">
            <v>一般生</v>
          </cell>
        </row>
        <row r="3083">
          <cell r="B3083" t="str">
            <v>O100413805</v>
          </cell>
          <cell r="C3083" t="str">
            <v>校外</v>
          </cell>
          <cell r="D3083" t="str">
            <v>葉泓軒</v>
          </cell>
          <cell r="E3083">
            <v>740706</v>
          </cell>
          <cell r="F3083" t="str">
            <v>男</v>
          </cell>
          <cell r="G3083" t="str">
            <v>一般生</v>
          </cell>
        </row>
        <row r="3084">
          <cell r="B3084" t="str">
            <v>K122884564</v>
          </cell>
          <cell r="C3084" t="str">
            <v>校外</v>
          </cell>
          <cell r="D3084" t="str">
            <v>根偉旂</v>
          </cell>
          <cell r="E3084">
            <v>830304</v>
          </cell>
          <cell r="F3084" t="str">
            <v>男</v>
          </cell>
          <cell r="G3084" t="str">
            <v>一般生</v>
          </cell>
        </row>
        <row r="3085">
          <cell r="B3085" t="str">
            <v>N225646382</v>
          </cell>
          <cell r="C3085" t="str">
            <v>校外</v>
          </cell>
          <cell r="D3085" t="str">
            <v>林俐辰</v>
          </cell>
          <cell r="E3085">
            <v>840721</v>
          </cell>
          <cell r="F3085" t="str">
            <v>女</v>
          </cell>
          <cell r="G3085" t="str">
            <v>一般生</v>
          </cell>
        </row>
        <row r="3086">
          <cell r="B3086" t="str">
            <v>P224086409</v>
          </cell>
          <cell r="C3086" t="str">
            <v>校外</v>
          </cell>
          <cell r="D3086" t="str">
            <v>黃妏潔</v>
          </cell>
          <cell r="E3086">
            <v>850324</v>
          </cell>
          <cell r="F3086" t="str">
            <v>女</v>
          </cell>
          <cell r="G3086" t="str">
            <v>一般生</v>
          </cell>
        </row>
        <row r="3087">
          <cell r="B3087" t="str">
            <v>KC30094285</v>
          </cell>
          <cell r="C3087" t="str">
            <v>餐旅經營系(四技日)</v>
          </cell>
          <cell r="D3087" t="str">
            <v>朱凱彬</v>
          </cell>
          <cell r="E3087">
            <v>890202</v>
          </cell>
          <cell r="F3087" t="str">
            <v>男</v>
          </cell>
          <cell r="G3087" t="str">
            <v>外籍生</v>
          </cell>
        </row>
        <row r="3088">
          <cell r="B3088" t="str">
            <v>K220755893</v>
          </cell>
          <cell r="C3088" t="str">
            <v>行銷與流通管理系碩專班</v>
          </cell>
          <cell r="D3088" t="str">
            <v>羅美雀</v>
          </cell>
          <cell r="E3088">
            <v>520301</v>
          </cell>
          <cell r="F3088" t="str">
            <v>女</v>
          </cell>
          <cell r="G3088" t="str">
            <v>中度身心障礙學生</v>
          </cell>
        </row>
        <row r="3089">
          <cell r="B3089" t="str">
            <v>A125480274</v>
          </cell>
          <cell r="C3089" t="str">
            <v>校外</v>
          </cell>
          <cell r="D3089" t="str">
            <v>王至維</v>
          </cell>
          <cell r="E3089">
            <v>851207</v>
          </cell>
          <cell r="F3089" t="str">
            <v>男</v>
          </cell>
          <cell r="G3089" t="str">
            <v>一般生</v>
          </cell>
        </row>
        <row r="3090">
          <cell r="B3090" t="str">
            <v>A229525785</v>
          </cell>
          <cell r="C3090" t="str">
            <v>休運</v>
          </cell>
          <cell r="D3090" t="str">
            <v>葉庭君</v>
          </cell>
          <cell r="E3090">
            <v>860201</v>
          </cell>
          <cell r="F3090" t="str">
            <v>女</v>
          </cell>
          <cell r="G3090" t="str">
            <v>一般生</v>
          </cell>
        </row>
        <row r="3091">
          <cell r="B3091" t="str">
            <v>K123112192</v>
          </cell>
          <cell r="C3091" t="str">
            <v>休閒事業管理系(四技日)</v>
          </cell>
          <cell r="D3091" t="str">
            <v>張翰林</v>
          </cell>
          <cell r="E3091">
            <v>890121</v>
          </cell>
          <cell r="F3091" t="str">
            <v>男</v>
          </cell>
          <cell r="G3091" t="str">
            <v>一般生</v>
          </cell>
        </row>
        <row r="3092">
          <cell r="B3092" t="str">
            <v>H125487047</v>
          </cell>
          <cell r="C3092" t="str">
            <v>休閒事業管理系(四技日)</v>
          </cell>
          <cell r="D3092" t="str">
            <v>林駿惟</v>
          </cell>
          <cell r="E3092">
            <v>890730</v>
          </cell>
          <cell r="F3092" t="str">
            <v>男</v>
          </cell>
          <cell r="G3092" t="str">
            <v>一般生</v>
          </cell>
        </row>
        <row r="3093">
          <cell r="B3093" t="str">
            <v>T225493359</v>
          </cell>
          <cell r="C3093" t="str">
            <v>休閒事業管理系(四技日)</v>
          </cell>
          <cell r="D3093" t="str">
            <v>游鈞婷</v>
          </cell>
          <cell r="E3093">
            <v>890623</v>
          </cell>
          <cell r="F3093" t="str">
            <v>女</v>
          </cell>
          <cell r="G3093" t="str">
            <v>一般生</v>
          </cell>
        </row>
        <row r="3094">
          <cell r="B3094" t="str">
            <v>M222952015</v>
          </cell>
          <cell r="C3094" t="str">
            <v>休閒運動管理系(四技日)</v>
          </cell>
          <cell r="D3094" t="str">
            <v>高芷盈</v>
          </cell>
          <cell r="E3094">
            <v>900510</v>
          </cell>
          <cell r="F3094" t="str">
            <v>女</v>
          </cell>
          <cell r="G3094" t="str">
            <v>一般生</v>
          </cell>
        </row>
        <row r="3095">
          <cell r="B3095" t="str">
            <v>H225491838</v>
          </cell>
          <cell r="C3095" t="str">
            <v>休閒運動管理系(四技日)</v>
          </cell>
          <cell r="D3095" t="str">
            <v>卓悅鈴</v>
          </cell>
          <cell r="E3095">
            <v>890805</v>
          </cell>
          <cell r="F3095" t="str">
            <v>女</v>
          </cell>
          <cell r="G3095" t="str">
            <v>一般生</v>
          </cell>
        </row>
        <row r="3096">
          <cell r="B3096" t="str">
            <v>E225186455</v>
          </cell>
          <cell r="C3096" t="str">
            <v>休閒事業管理系碩士班</v>
          </cell>
          <cell r="D3096" t="str">
            <v>黃詩敏</v>
          </cell>
          <cell r="E3096">
            <v>860828</v>
          </cell>
          <cell r="F3096" t="str">
            <v>女</v>
          </cell>
          <cell r="G3096" t="str">
            <v>一般生</v>
          </cell>
        </row>
        <row r="3097">
          <cell r="B3097" t="str">
            <v>H125690955</v>
          </cell>
          <cell r="C3097" t="str">
            <v>多遊(四技日)1A</v>
          </cell>
          <cell r="D3097" t="str">
            <v>潘恩哲</v>
          </cell>
          <cell r="E3097">
            <v>900423</v>
          </cell>
          <cell r="F3097" t="str">
            <v>男</v>
          </cell>
          <cell r="G3097" t="str">
            <v>一般生</v>
          </cell>
        </row>
        <row r="3098">
          <cell r="B3098" t="str">
            <v>O100587551</v>
          </cell>
          <cell r="C3098" t="str">
            <v>行銷與流通管理系(四技日)</v>
          </cell>
          <cell r="D3098" t="str">
            <v>張瑒翊</v>
          </cell>
          <cell r="E3098">
            <v>890921</v>
          </cell>
          <cell r="F3098" t="str">
            <v>男</v>
          </cell>
          <cell r="G3098" t="str">
            <v>一般生</v>
          </cell>
        </row>
        <row r="3099">
          <cell r="B3099" t="str">
            <v>K123177120</v>
          </cell>
          <cell r="C3099" t="str">
            <v>物聯網工程與應用學士學位學程(四技日)</v>
          </cell>
          <cell r="D3099" t="str">
            <v>楊于鋒</v>
          </cell>
          <cell r="E3099">
            <v>900514</v>
          </cell>
          <cell r="F3099" t="str">
            <v>男</v>
          </cell>
          <cell r="G3099" t="str">
            <v>一般生</v>
          </cell>
        </row>
        <row r="3100">
          <cell r="B3100" t="str">
            <v>H125688062</v>
          </cell>
          <cell r="C3100" t="str">
            <v>健康照顧社會工作系(四技日)</v>
          </cell>
          <cell r="D3100" t="str">
            <v>彭宏源</v>
          </cell>
          <cell r="E3100">
            <v>900721</v>
          </cell>
          <cell r="F3100" t="str">
            <v>男</v>
          </cell>
          <cell r="G3100" t="str">
            <v>一般生</v>
          </cell>
        </row>
        <row r="3101">
          <cell r="B3101" t="str">
            <v>K123157913</v>
          </cell>
          <cell r="C3101" t="str">
            <v>休閒運動管理系(四技日)</v>
          </cell>
          <cell r="D3101" t="str">
            <v>柯勝邦</v>
          </cell>
          <cell r="E3101">
            <v>900226</v>
          </cell>
          <cell r="F3101" t="str">
            <v>男</v>
          </cell>
          <cell r="G3101" t="str">
            <v>一般生</v>
          </cell>
        </row>
        <row r="3102">
          <cell r="B3102" t="str">
            <v>H125517442</v>
          </cell>
          <cell r="C3102" t="str">
            <v>休閒運動管理系(四技日)</v>
          </cell>
          <cell r="D3102" t="str">
            <v>鍾德均</v>
          </cell>
          <cell r="E3102">
            <v>891209</v>
          </cell>
          <cell r="F3102" t="str">
            <v>男</v>
          </cell>
          <cell r="G3102" t="str">
            <v>一般生</v>
          </cell>
        </row>
        <row r="3103">
          <cell r="B3103" t="str">
            <v>H125739260</v>
          </cell>
          <cell r="C3103" t="str">
            <v>休閒運動管理系(四技日)</v>
          </cell>
          <cell r="D3103" t="str">
            <v>趙宗威</v>
          </cell>
          <cell r="E3103">
            <v>900518</v>
          </cell>
          <cell r="F3103" t="str">
            <v>男</v>
          </cell>
          <cell r="G3103" t="str">
            <v>一般生</v>
          </cell>
        </row>
        <row r="3104">
          <cell r="B3104" t="str">
            <v>J223002665</v>
          </cell>
          <cell r="C3104" t="str">
            <v>休閒運動管理系(四技日)</v>
          </cell>
          <cell r="D3104" t="str">
            <v>劉依琁</v>
          </cell>
          <cell r="E3104">
            <v>900620</v>
          </cell>
          <cell r="F3104" t="str">
            <v>女</v>
          </cell>
          <cell r="G3104" t="str">
            <v>一般生</v>
          </cell>
        </row>
        <row r="3105">
          <cell r="B3105" t="str">
            <v>H125557017</v>
          </cell>
          <cell r="C3105" t="str">
            <v>時尚造型設計系(四技日)</v>
          </cell>
          <cell r="D3105" t="str">
            <v>林威呈</v>
          </cell>
          <cell r="E3105">
            <v>900119</v>
          </cell>
          <cell r="F3105" t="str">
            <v>男</v>
          </cell>
          <cell r="G3105" t="str">
            <v>一般生</v>
          </cell>
        </row>
        <row r="3106">
          <cell r="B3106" t="str">
            <v>K223047398</v>
          </cell>
          <cell r="C3106" t="str">
            <v>休閒運動管理系(四技日)</v>
          </cell>
          <cell r="D3106" t="str">
            <v>王秋文</v>
          </cell>
          <cell r="E3106">
            <v>890614</v>
          </cell>
          <cell r="F3106" t="str">
            <v>女</v>
          </cell>
          <cell r="G3106" t="str">
            <v>一般生</v>
          </cell>
        </row>
        <row r="3107">
          <cell r="B3107" t="str">
            <v>K123069963</v>
          </cell>
          <cell r="C3107" t="str">
            <v>休閒運動管理系(四技日)</v>
          </cell>
          <cell r="D3107" t="str">
            <v>溫庭瑄</v>
          </cell>
          <cell r="E3107">
            <v>881118</v>
          </cell>
          <cell r="F3107" t="str">
            <v>男</v>
          </cell>
          <cell r="G3107" t="str">
            <v>一般生</v>
          </cell>
        </row>
        <row r="3108">
          <cell r="B3108" t="str">
            <v>Q124455798</v>
          </cell>
          <cell r="C3108" t="str">
            <v>餐旅經營系(四技苗進)</v>
          </cell>
          <cell r="D3108" t="str">
            <v>林郁宸</v>
          </cell>
          <cell r="E3108">
            <v>900310</v>
          </cell>
          <cell r="F3108" t="str">
            <v>男</v>
          </cell>
          <cell r="G3108" t="str">
            <v>一般生</v>
          </cell>
        </row>
        <row r="3109">
          <cell r="B3109" t="str">
            <v>H125544609</v>
          </cell>
          <cell r="C3109" t="str">
            <v>餐旅經營系(四技日)</v>
          </cell>
          <cell r="D3109" t="str">
            <v>周茂弘</v>
          </cell>
          <cell r="E3109">
            <v>890920</v>
          </cell>
          <cell r="F3109" t="str">
            <v>男</v>
          </cell>
          <cell r="G3109" t="str">
            <v>一般生</v>
          </cell>
        </row>
        <row r="3110">
          <cell r="B3110" t="str">
            <v>A131117086</v>
          </cell>
          <cell r="C3110" t="str">
            <v>餐旅經營系(四技日)</v>
          </cell>
          <cell r="D3110" t="str">
            <v>陳明謙</v>
          </cell>
          <cell r="E3110">
            <v>891002</v>
          </cell>
          <cell r="F3110" t="str">
            <v>男</v>
          </cell>
          <cell r="G3110" t="str">
            <v>一般生</v>
          </cell>
        </row>
        <row r="3111">
          <cell r="B3111" t="str">
            <v>F130803720</v>
          </cell>
          <cell r="C3111" t="str">
            <v>餐旅經營系(四技日)</v>
          </cell>
          <cell r="D3111" t="str">
            <v>游孟學</v>
          </cell>
          <cell r="E3111">
            <v>900715</v>
          </cell>
          <cell r="F3111" t="str">
            <v>男</v>
          </cell>
          <cell r="G3111" t="str">
            <v>一般生</v>
          </cell>
        </row>
        <row r="3112">
          <cell r="B3112" t="str">
            <v>L125720889</v>
          </cell>
          <cell r="C3112" t="str">
            <v>餐旅經營系(四技日)</v>
          </cell>
          <cell r="D3112" t="str">
            <v>蔡少淮</v>
          </cell>
          <cell r="E3112">
            <v>900710</v>
          </cell>
          <cell r="F3112" t="str">
            <v>男</v>
          </cell>
          <cell r="G3112" t="str">
            <v>一般生</v>
          </cell>
        </row>
        <row r="3113">
          <cell r="B3113" t="str">
            <v>H125568565</v>
          </cell>
          <cell r="C3113" t="str">
            <v>餐旅經營系(四技日)</v>
          </cell>
          <cell r="D3113" t="str">
            <v>陳炤縉</v>
          </cell>
          <cell r="E3113">
            <v>900511</v>
          </cell>
          <cell r="F3113" t="str">
            <v>男</v>
          </cell>
          <cell r="G3113" t="str">
            <v>一般生</v>
          </cell>
        </row>
        <row r="3114">
          <cell r="B3114" t="str">
            <v>A228679873</v>
          </cell>
          <cell r="C3114" t="str">
            <v>餐旅經營系(四技日)</v>
          </cell>
          <cell r="D3114" t="str">
            <v>高渝淇</v>
          </cell>
          <cell r="E3114">
            <v>861114</v>
          </cell>
          <cell r="F3114" t="str">
            <v>女</v>
          </cell>
          <cell r="G3114" t="str">
            <v>一般生</v>
          </cell>
        </row>
        <row r="3115">
          <cell r="B3115" t="str">
            <v>O100586858</v>
          </cell>
          <cell r="C3115" t="str">
            <v>餐旅經營系(四技日)</v>
          </cell>
          <cell r="D3115" t="str">
            <v>劉翊安</v>
          </cell>
          <cell r="E3115">
            <v>890906</v>
          </cell>
          <cell r="F3115" t="str">
            <v>男</v>
          </cell>
          <cell r="G3115" t="str">
            <v>一般生</v>
          </cell>
        </row>
        <row r="3116">
          <cell r="B3116" t="str">
            <v>B223542603</v>
          </cell>
          <cell r="C3116" t="str">
            <v>休閒事業管理系(四技苗進)</v>
          </cell>
          <cell r="D3116" t="str">
            <v>周俍</v>
          </cell>
          <cell r="E3116">
            <v>900302</v>
          </cell>
          <cell r="F3116" t="str">
            <v>女</v>
          </cell>
          <cell r="G3116" t="str">
            <v>一般生</v>
          </cell>
        </row>
        <row r="3117">
          <cell r="B3117" t="str">
            <v>K223031489</v>
          </cell>
          <cell r="C3117" t="str">
            <v>時尚造型設計系(四技日)</v>
          </cell>
          <cell r="D3117" t="str">
            <v>呂彩綾</v>
          </cell>
          <cell r="E3117">
            <v>890122</v>
          </cell>
          <cell r="F3117" t="str">
            <v>女</v>
          </cell>
          <cell r="G3117" t="str">
            <v>一般生</v>
          </cell>
        </row>
        <row r="3118">
          <cell r="B3118" t="str">
            <v>K222978269</v>
          </cell>
          <cell r="C3118" t="str">
            <v>進修部在職(四技)</v>
          </cell>
          <cell r="D3118" t="str">
            <v>鄭雅心</v>
          </cell>
          <cell r="E3118">
            <v>861113</v>
          </cell>
          <cell r="F3118" t="str">
            <v>女</v>
          </cell>
          <cell r="G3118" t="str">
            <v>一般生</v>
          </cell>
        </row>
        <row r="3119">
          <cell r="B3119" t="str">
            <v>G122421019</v>
          </cell>
          <cell r="C3119" t="str">
            <v>應用日語系(四技日)</v>
          </cell>
          <cell r="D3119" t="str">
            <v>王彥明</v>
          </cell>
          <cell r="E3119">
            <v>890811</v>
          </cell>
          <cell r="F3119" t="str">
            <v>男</v>
          </cell>
          <cell r="G3119" t="str">
            <v>一般生</v>
          </cell>
        </row>
        <row r="3120">
          <cell r="B3120" t="str">
            <v>H225342438</v>
          </cell>
          <cell r="C3120" t="str">
            <v>應用日語系(四技日)</v>
          </cell>
          <cell r="D3120" t="str">
            <v>廖寶鳳</v>
          </cell>
          <cell r="E3120">
            <v>890330</v>
          </cell>
          <cell r="F3120" t="str">
            <v>女</v>
          </cell>
          <cell r="G3120" t="str">
            <v>一般生</v>
          </cell>
        </row>
        <row r="3121">
          <cell r="B3121" t="str">
            <v>H225048613</v>
          </cell>
          <cell r="C3121" t="str">
            <v>應用日語系(四技日)</v>
          </cell>
          <cell r="D3121" t="str">
            <v>許葶如</v>
          </cell>
          <cell r="E3121">
            <v>881022</v>
          </cell>
          <cell r="F3121" t="str">
            <v>女</v>
          </cell>
          <cell r="G3121" t="str">
            <v>一般生</v>
          </cell>
        </row>
        <row r="3122">
          <cell r="B3122" t="str">
            <v>H225352185</v>
          </cell>
          <cell r="C3122" t="str">
            <v>健康照顧社會工作系(四技日)</v>
          </cell>
          <cell r="D3122" t="str">
            <v>鄒景玟</v>
          </cell>
          <cell r="E3122">
            <v>890301</v>
          </cell>
          <cell r="F3122" t="str">
            <v>女</v>
          </cell>
          <cell r="G3122" t="str">
            <v>一般生</v>
          </cell>
        </row>
        <row r="3123">
          <cell r="B3123" t="str">
            <v>K223024386</v>
          </cell>
          <cell r="C3123" t="str">
            <v>多媒體與遊戲設計系(四技日)</v>
          </cell>
          <cell r="D3123" t="str">
            <v>嚴心宜</v>
          </cell>
          <cell r="E3123">
            <v>890327</v>
          </cell>
          <cell r="F3123" t="str">
            <v>女</v>
          </cell>
          <cell r="G3123" t="str">
            <v>一般生</v>
          </cell>
        </row>
        <row r="3124">
          <cell r="B3124" t="str">
            <v>J290031576</v>
          </cell>
          <cell r="C3124" t="str">
            <v>時尚造型設計系(四技日)</v>
          </cell>
          <cell r="D3124" t="str">
            <v>張千慧</v>
          </cell>
          <cell r="E3124">
            <v>880907</v>
          </cell>
          <cell r="F3124" t="str">
            <v>女</v>
          </cell>
          <cell r="G3124" t="str">
            <v>一般生</v>
          </cell>
        </row>
        <row r="3125">
          <cell r="B3125" t="str">
            <v>H225381613</v>
          </cell>
          <cell r="C3125" t="str">
            <v>健康照顧社會工作系(四技日)</v>
          </cell>
          <cell r="D3125" t="str">
            <v>余玟妮</v>
          </cell>
          <cell r="E3125">
            <v>890329</v>
          </cell>
          <cell r="F3125" t="str">
            <v>女</v>
          </cell>
          <cell r="G3125" t="str">
            <v>一般生</v>
          </cell>
        </row>
        <row r="3126">
          <cell r="B3126" t="str">
            <v>M222062481</v>
          </cell>
          <cell r="C3126" t="str">
            <v>健康照顧社會工作系(二技苗進)</v>
          </cell>
          <cell r="D3126" t="str">
            <v>蕭嵐宇</v>
          </cell>
          <cell r="E3126">
            <v>730427</v>
          </cell>
          <cell r="F3126" t="str">
            <v>女</v>
          </cell>
          <cell r="G3126" t="str">
            <v>一般生</v>
          </cell>
        </row>
        <row r="3127">
          <cell r="B3127" t="str">
            <v>H225264206</v>
          </cell>
          <cell r="C3127" t="str">
            <v>休閒事業管理系(四技日)</v>
          </cell>
          <cell r="D3127" t="str">
            <v>王福楨</v>
          </cell>
          <cell r="E3127">
            <v>890228</v>
          </cell>
          <cell r="F3127" t="str">
            <v>女</v>
          </cell>
          <cell r="G3127" t="str">
            <v>一般生</v>
          </cell>
        </row>
        <row r="3128">
          <cell r="B3128" t="str">
            <v>K223046659</v>
          </cell>
          <cell r="C3128" t="str">
            <v>休閒運動管理系(四技日)</v>
          </cell>
          <cell r="D3128" t="str">
            <v>黃宇萱</v>
          </cell>
          <cell r="E3128">
            <v>890320</v>
          </cell>
          <cell r="F3128" t="str">
            <v>女</v>
          </cell>
          <cell r="G3128" t="str">
            <v>一般生</v>
          </cell>
        </row>
        <row r="3129">
          <cell r="B3129" t="str">
            <v>K223030599</v>
          </cell>
          <cell r="C3129" t="str">
            <v>餐旅經營系(四技日)</v>
          </cell>
          <cell r="D3129" t="str">
            <v>張雅筑</v>
          </cell>
          <cell r="E3129">
            <v>890517</v>
          </cell>
          <cell r="F3129" t="str">
            <v>女</v>
          </cell>
          <cell r="G3129" t="str">
            <v>一般生</v>
          </cell>
        </row>
        <row r="3130">
          <cell r="B3130" t="str">
            <v>K122383580</v>
          </cell>
          <cell r="C3130" t="str">
            <v>資訊管理系碩士班</v>
          </cell>
          <cell r="D3130" t="str">
            <v>黃俊諺</v>
          </cell>
          <cell r="E3130">
            <v>860412</v>
          </cell>
          <cell r="F3130" t="str">
            <v>男</v>
          </cell>
          <cell r="G3130" t="str">
            <v>一般生</v>
          </cell>
        </row>
        <row r="3131">
          <cell r="B3131" t="str">
            <v>G222396102</v>
          </cell>
          <cell r="C3131" t="str">
            <v>幼兒保育系(四技日)</v>
          </cell>
          <cell r="D3131" t="str">
            <v>李蕙如</v>
          </cell>
          <cell r="E3131">
            <v>891016</v>
          </cell>
          <cell r="F3131" t="str">
            <v>女</v>
          </cell>
          <cell r="G3131" t="str">
            <v>一般生</v>
          </cell>
        </row>
        <row r="3132">
          <cell r="B3132" t="str">
            <v>H225515388</v>
          </cell>
          <cell r="C3132" t="str">
            <v>幼兒保育系(四技日)</v>
          </cell>
          <cell r="D3132" t="str">
            <v>張惠琳</v>
          </cell>
          <cell r="E3132">
            <v>900315</v>
          </cell>
          <cell r="F3132" t="str">
            <v>女</v>
          </cell>
          <cell r="G3132" t="str">
            <v>一般生</v>
          </cell>
        </row>
        <row r="3133">
          <cell r="B3133" t="str">
            <v>K223091038</v>
          </cell>
          <cell r="C3133" t="str">
            <v>幼兒保育系(四技日)</v>
          </cell>
          <cell r="D3133" t="str">
            <v>蔡慧貞</v>
          </cell>
          <cell r="E3133">
            <v>900513</v>
          </cell>
          <cell r="F3133" t="str">
            <v>女</v>
          </cell>
          <cell r="G3133" t="str">
            <v>一般生</v>
          </cell>
        </row>
        <row r="3134">
          <cell r="B3134" t="str">
            <v>L225458371</v>
          </cell>
          <cell r="C3134" t="str">
            <v>幼兒保育系(四技日)</v>
          </cell>
          <cell r="D3134" t="str">
            <v>黃淳儀</v>
          </cell>
          <cell r="E3134">
            <v>900319</v>
          </cell>
          <cell r="F3134" t="str">
            <v>女</v>
          </cell>
          <cell r="G3134" t="str">
            <v>一般生</v>
          </cell>
        </row>
        <row r="3135">
          <cell r="B3135" t="str">
            <v>K223032539</v>
          </cell>
          <cell r="C3135" t="str">
            <v>休閒事業管理系(四技日)</v>
          </cell>
          <cell r="D3135" t="str">
            <v>陳玉美</v>
          </cell>
          <cell r="E3135">
            <v>890705</v>
          </cell>
          <cell r="F3135" t="str">
            <v>女</v>
          </cell>
          <cell r="G3135" t="str">
            <v>中度身心障礙學生</v>
          </cell>
        </row>
        <row r="3136">
          <cell r="B3136" t="str">
            <v>J123036605</v>
          </cell>
          <cell r="C3136" t="str">
            <v>休閒運動管理系(四技日)</v>
          </cell>
          <cell r="D3136" t="str">
            <v>古駿朋</v>
          </cell>
          <cell r="E3136">
            <v>900127</v>
          </cell>
          <cell r="F3136" t="str">
            <v>男</v>
          </cell>
          <cell r="G3136" t="str">
            <v>一般生</v>
          </cell>
        </row>
        <row r="3137">
          <cell r="B3137" t="str">
            <v>H125749819</v>
          </cell>
          <cell r="C3137" t="str">
            <v>資訊管理系(四技苗進)</v>
          </cell>
          <cell r="D3137" t="str">
            <v>陳志任</v>
          </cell>
          <cell r="E3137">
            <v>900416</v>
          </cell>
          <cell r="F3137" t="str">
            <v>男</v>
          </cell>
          <cell r="G3137" t="str">
            <v>一般生</v>
          </cell>
        </row>
        <row r="3138">
          <cell r="B3138" t="str">
            <v>A131470962</v>
          </cell>
          <cell r="C3138" t="str">
            <v>休閒事業管理系(四技苗進)</v>
          </cell>
          <cell r="D3138" t="str">
            <v>來撒寶杜</v>
          </cell>
          <cell r="E3138">
            <v>900315</v>
          </cell>
          <cell r="F3138" t="str">
            <v>男</v>
          </cell>
          <cell r="G3138" t="str">
            <v>一般生</v>
          </cell>
        </row>
        <row r="3139">
          <cell r="B3139" t="str">
            <v>F129278364</v>
          </cell>
          <cell r="C3139" t="str">
            <v>休閒運動管理系(四技日)</v>
          </cell>
          <cell r="D3139" t="str">
            <v>王教儒</v>
          </cell>
          <cell r="E3139">
            <v>840805</v>
          </cell>
          <cell r="F3139" t="str">
            <v>男</v>
          </cell>
          <cell r="G3139" t="str">
            <v>一般生</v>
          </cell>
        </row>
        <row r="3140">
          <cell r="B3140" t="str">
            <v>F127516218</v>
          </cell>
          <cell r="C3140" t="str">
            <v>外校</v>
          </cell>
          <cell r="D3140" t="str">
            <v>邱益豪</v>
          </cell>
          <cell r="E3140">
            <v>791001</v>
          </cell>
          <cell r="F3140" t="str">
            <v>男</v>
          </cell>
          <cell r="G3140" t="str">
            <v>一般生</v>
          </cell>
        </row>
        <row r="3141">
          <cell r="B3141" t="str">
            <v>A133115366</v>
          </cell>
          <cell r="C3141" t="str">
            <v>多媒體與遊戲設計系(四技日)</v>
          </cell>
          <cell r="D3141" t="str">
            <v>許修瑋</v>
          </cell>
          <cell r="E3141">
            <v>900224</v>
          </cell>
          <cell r="F3141" t="str">
            <v>男</v>
          </cell>
          <cell r="G3141" t="str">
            <v>一般生</v>
          </cell>
        </row>
        <row r="3142">
          <cell r="B3142" t="str">
            <v>A127241033</v>
          </cell>
          <cell r="C3142" t="str">
            <v>時尚造型設計系(四技苗進)</v>
          </cell>
          <cell r="D3142" t="str">
            <v>柯星宇</v>
          </cell>
          <cell r="E3142">
            <v>780829</v>
          </cell>
          <cell r="F3142" t="str">
            <v>男</v>
          </cell>
          <cell r="G3142" t="str">
            <v>一般生</v>
          </cell>
        </row>
        <row r="3143">
          <cell r="B3143" t="str">
            <v>T125705272</v>
          </cell>
          <cell r="C3143" t="str">
            <v>物聯網工程與應用學士學位學程(四技日)</v>
          </cell>
          <cell r="D3143" t="str">
            <v>凌揚</v>
          </cell>
          <cell r="E3143">
            <v>900606</v>
          </cell>
          <cell r="F3143" t="str">
            <v>男</v>
          </cell>
          <cell r="G3143" t="str">
            <v>一般生</v>
          </cell>
        </row>
        <row r="3144">
          <cell r="B3144" t="str">
            <v>J222970726</v>
          </cell>
          <cell r="C3144" t="str">
            <v>餐旅經營系(四技日)</v>
          </cell>
          <cell r="D3144" t="str">
            <v>陳蓉萱</v>
          </cell>
          <cell r="E3144">
            <v>890907</v>
          </cell>
          <cell r="F3144" t="str">
            <v>女</v>
          </cell>
          <cell r="G3144" t="str">
            <v>一般生</v>
          </cell>
        </row>
        <row r="3145">
          <cell r="B3145" t="str">
            <v>H125737195</v>
          </cell>
          <cell r="C3145" t="str">
            <v>餐旅經營系(四技日)</v>
          </cell>
          <cell r="D3145" t="str">
            <v>陳儒德</v>
          </cell>
          <cell r="E3145">
            <v>900418</v>
          </cell>
          <cell r="F3145" t="str">
            <v>男</v>
          </cell>
          <cell r="G3145" t="str">
            <v>一般生</v>
          </cell>
        </row>
        <row r="3146">
          <cell r="B3146" t="str">
            <v>F230768166</v>
          </cell>
          <cell r="C3146" t="str">
            <v>健康照顧社會工作系(四技日)</v>
          </cell>
          <cell r="D3146" t="str">
            <v>梁家蕙</v>
          </cell>
          <cell r="E3146">
            <v>900606</v>
          </cell>
          <cell r="F3146" t="str">
            <v>女</v>
          </cell>
          <cell r="G3146" t="str">
            <v>一般生</v>
          </cell>
        </row>
        <row r="3147">
          <cell r="B3147" t="str">
            <v>H125635490</v>
          </cell>
          <cell r="C3147" t="str">
            <v>健康照顧社會工作系(四技日)</v>
          </cell>
          <cell r="D3147" t="str">
            <v>馮韋中</v>
          </cell>
          <cell r="E3147">
            <v>891227</v>
          </cell>
          <cell r="F3147" t="str">
            <v>男</v>
          </cell>
          <cell r="G3147" t="str">
            <v>一般生</v>
          </cell>
        </row>
        <row r="3148">
          <cell r="B3148" t="str">
            <v>Q122298339</v>
          </cell>
          <cell r="C3148" t="str">
            <v>休閒事業管理系(四技苗進)</v>
          </cell>
          <cell r="D3148" t="str">
            <v>林聖翔</v>
          </cell>
          <cell r="E3148">
            <v>660403</v>
          </cell>
          <cell r="F3148" t="str">
            <v>男</v>
          </cell>
          <cell r="G3148" t="str">
            <v>一般生</v>
          </cell>
        </row>
        <row r="3149">
          <cell r="B3149" t="str">
            <v>J221280670</v>
          </cell>
          <cell r="C3149" t="str">
            <v>時尚造型設計系(二技苗進)</v>
          </cell>
          <cell r="D3149" t="str">
            <v>鄭珍玲</v>
          </cell>
          <cell r="E3149">
            <v>600129</v>
          </cell>
          <cell r="F3149" t="str">
            <v>女</v>
          </cell>
          <cell r="G3149" t="str">
            <v>一般生</v>
          </cell>
        </row>
        <row r="3150">
          <cell r="B3150" t="str">
            <v>K223034140</v>
          </cell>
          <cell r="C3150" t="str">
            <v>餐旅經營系(四技日)</v>
          </cell>
          <cell r="D3150" t="str">
            <v>詹佳娟</v>
          </cell>
          <cell r="E3150">
            <v>890829</v>
          </cell>
          <cell r="F3150" t="str">
            <v>女</v>
          </cell>
          <cell r="G3150" t="str">
            <v>一般生</v>
          </cell>
        </row>
        <row r="3151">
          <cell r="B3151" t="str">
            <v>J122986802</v>
          </cell>
          <cell r="C3151" t="str">
            <v>多媒體與遊戲設計系(四技日)</v>
          </cell>
          <cell r="D3151" t="str">
            <v>李明佑</v>
          </cell>
          <cell r="E3151">
            <v>881029</v>
          </cell>
          <cell r="F3151" t="str">
            <v>男</v>
          </cell>
          <cell r="G3151" t="str">
            <v>一般生</v>
          </cell>
        </row>
        <row r="3152">
          <cell r="B3152" t="str">
            <v>K223025730</v>
          </cell>
          <cell r="C3152" t="str">
            <v>時尚造型設計系(四技日)</v>
          </cell>
          <cell r="D3152" t="str">
            <v>張羽</v>
          </cell>
          <cell r="E3152">
            <v>881113</v>
          </cell>
          <cell r="F3152" t="str">
            <v>女</v>
          </cell>
          <cell r="G3152" t="str">
            <v>一般生</v>
          </cell>
        </row>
        <row r="3153">
          <cell r="B3153" t="str">
            <v>L224236059</v>
          </cell>
          <cell r="C3153" t="str">
            <v>休閒事業管理系碩士班</v>
          </cell>
          <cell r="D3153" t="str">
            <v>林詩涵</v>
          </cell>
          <cell r="E3153">
            <v>830214</v>
          </cell>
          <cell r="F3153" t="str">
            <v>女</v>
          </cell>
          <cell r="G3153" t="str">
            <v>一般生</v>
          </cell>
        </row>
        <row r="3154">
          <cell r="B3154" t="str">
            <v>H125635258</v>
          </cell>
          <cell r="C3154" t="str">
            <v>休閒運動管理系(四技日)</v>
          </cell>
          <cell r="D3154" t="str">
            <v>麥宏宇</v>
          </cell>
          <cell r="E3154">
            <v>891221</v>
          </cell>
          <cell r="F3154" t="str">
            <v>男</v>
          </cell>
          <cell r="G3154" t="str">
            <v>一般生</v>
          </cell>
        </row>
        <row r="3155">
          <cell r="B3155" t="str">
            <v>L125753539</v>
          </cell>
          <cell r="C3155" t="str">
            <v>休閒運動管理系(四技日)</v>
          </cell>
          <cell r="D3155" t="str">
            <v>陵俊杰</v>
          </cell>
          <cell r="E3155">
            <v>900219</v>
          </cell>
          <cell r="F3155" t="str">
            <v>男</v>
          </cell>
          <cell r="G3155" t="str">
            <v>一般生</v>
          </cell>
        </row>
        <row r="3156">
          <cell r="B3156" t="str">
            <v>K122900910</v>
          </cell>
          <cell r="C3156" t="str">
            <v>休閒運動管理系(四技日)</v>
          </cell>
          <cell r="D3156" t="str">
            <v>吳國煒</v>
          </cell>
          <cell r="E3156">
            <v>880916</v>
          </cell>
          <cell r="F3156" t="str">
            <v>男</v>
          </cell>
          <cell r="G3156" t="str">
            <v>輕度身心障礙學生</v>
          </cell>
        </row>
        <row r="3157">
          <cell r="B3157" t="str">
            <v>L225326098</v>
          </cell>
          <cell r="C3157" t="str">
            <v>休閒事業管理系(四技日)</v>
          </cell>
          <cell r="D3157" t="str">
            <v>邱怡靜</v>
          </cell>
          <cell r="E3157">
            <v>890712</v>
          </cell>
          <cell r="F3157" t="str">
            <v>女</v>
          </cell>
          <cell r="G3157" t="str">
            <v>一般生</v>
          </cell>
        </row>
        <row r="3158">
          <cell r="B3158" t="str">
            <v>K222657587</v>
          </cell>
          <cell r="C3158" t="str">
            <v>外校</v>
          </cell>
          <cell r="D3158" t="str">
            <v>黃子昜</v>
          </cell>
          <cell r="E3158">
            <v>860317</v>
          </cell>
          <cell r="F3158" t="str">
            <v>女</v>
          </cell>
          <cell r="G3158" t="str">
            <v>一般生</v>
          </cell>
        </row>
        <row r="3159">
          <cell r="B3159" t="str">
            <v>L225396241</v>
          </cell>
          <cell r="C3159" t="str">
            <v>餐旅經營系(四技日)</v>
          </cell>
          <cell r="D3159" t="str">
            <v>李清薏</v>
          </cell>
          <cell r="E3159">
            <v>890119</v>
          </cell>
          <cell r="F3159" t="str">
            <v>女</v>
          </cell>
          <cell r="G3159" t="str">
            <v>一般生</v>
          </cell>
        </row>
        <row r="3160">
          <cell r="B3160" t="str">
            <v>A230960316</v>
          </cell>
          <cell r="C3160" t="str">
            <v>餐旅經營系(四技日)</v>
          </cell>
          <cell r="D3160" t="str">
            <v>趙翊如</v>
          </cell>
          <cell r="E3160">
            <v>891205</v>
          </cell>
          <cell r="F3160" t="str">
            <v>女</v>
          </cell>
          <cell r="G3160" t="str">
            <v>一般生</v>
          </cell>
        </row>
        <row r="3161">
          <cell r="B3161" t="str">
            <v>N226280459</v>
          </cell>
          <cell r="C3161" t="str">
            <v>餐旅經營系(四技日)</v>
          </cell>
          <cell r="D3161" t="str">
            <v>柯采妤</v>
          </cell>
          <cell r="E3161">
            <v>891006</v>
          </cell>
          <cell r="F3161" t="str">
            <v>女</v>
          </cell>
          <cell r="G3161" t="str">
            <v>一般生</v>
          </cell>
        </row>
        <row r="3162">
          <cell r="B3162" t="str">
            <v>A230960316</v>
          </cell>
          <cell r="C3162" t="str">
            <v>餐旅經營系(四技日)</v>
          </cell>
          <cell r="D3162" t="str">
            <v>趙翊如</v>
          </cell>
          <cell r="E3162">
            <v>891205</v>
          </cell>
          <cell r="F3162" t="str">
            <v>女</v>
          </cell>
          <cell r="G3162" t="str">
            <v>一般生</v>
          </cell>
        </row>
        <row r="3163">
          <cell r="B3163" t="str">
            <v>O200587535</v>
          </cell>
          <cell r="C3163" t="str">
            <v>休閒事業管理系(四技日)</v>
          </cell>
          <cell r="D3163" t="str">
            <v>曾慧芳</v>
          </cell>
          <cell r="E3163">
            <v>900814</v>
          </cell>
          <cell r="F3163" t="str">
            <v>女</v>
          </cell>
          <cell r="G3163" t="str">
            <v>一般生</v>
          </cell>
        </row>
        <row r="3164">
          <cell r="B3164" t="str">
            <v>J122876249</v>
          </cell>
          <cell r="C3164" t="str">
            <v>休閒事業管理系碩士班</v>
          </cell>
          <cell r="D3164" t="str">
            <v>温文正</v>
          </cell>
          <cell r="E3164">
            <v>860112</v>
          </cell>
          <cell r="F3164" t="str">
            <v>男</v>
          </cell>
          <cell r="G3164" t="str">
            <v>一般生</v>
          </cell>
        </row>
        <row r="3165">
          <cell r="B3165" t="str">
            <v>H125631581</v>
          </cell>
          <cell r="C3165" t="str">
            <v>休閒事業管理系(四技日)</v>
          </cell>
          <cell r="D3165" t="str">
            <v>許洊瑜</v>
          </cell>
          <cell r="E3165">
            <v>890228</v>
          </cell>
          <cell r="F3165" t="str">
            <v>男</v>
          </cell>
          <cell r="G3165" t="str">
            <v>一般生</v>
          </cell>
        </row>
        <row r="3166">
          <cell r="B3166" t="str">
            <v>N126546352</v>
          </cell>
          <cell r="C3166" t="str">
            <v>休閒運動管理系(四技日)</v>
          </cell>
          <cell r="D3166" t="str">
            <v>陳冠榮</v>
          </cell>
          <cell r="E3166">
            <v>891202</v>
          </cell>
          <cell r="F3166" t="str">
            <v>男</v>
          </cell>
          <cell r="G3166" t="str">
            <v>一般生</v>
          </cell>
        </row>
        <row r="3167">
          <cell r="B3167" t="str">
            <v>H125409445</v>
          </cell>
          <cell r="C3167" t="str">
            <v>休閒事業管理系(四技日)</v>
          </cell>
          <cell r="D3167" t="str">
            <v>向貴鴻</v>
          </cell>
          <cell r="E3167">
            <v>890121</v>
          </cell>
          <cell r="F3167" t="str">
            <v>男</v>
          </cell>
          <cell r="G3167" t="str">
            <v>一般生</v>
          </cell>
        </row>
        <row r="3168">
          <cell r="B3168" t="str">
            <v>L125721840</v>
          </cell>
          <cell r="C3168" t="str">
            <v>行銷與流通管理系(四技苗進)</v>
          </cell>
          <cell r="D3168" t="str">
            <v>陳育成</v>
          </cell>
          <cell r="E3168">
            <v>900819</v>
          </cell>
          <cell r="F3168" t="str">
            <v>男</v>
          </cell>
          <cell r="G3168" t="str">
            <v>一般生</v>
          </cell>
        </row>
        <row r="3169">
          <cell r="B3169" t="str">
            <v>O100540629</v>
          </cell>
          <cell r="C3169" t="str">
            <v>行銷與流通管理系(四技苗進)</v>
          </cell>
          <cell r="D3169" t="str">
            <v>曾皇維</v>
          </cell>
          <cell r="E3169">
            <v>900127</v>
          </cell>
          <cell r="F3169" t="str">
            <v>男</v>
          </cell>
          <cell r="G3169" t="str">
            <v>一般生</v>
          </cell>
        </row>
        <row r="3170">
          <cell r="B3170" t="str">
            <v>O200528116</v>
          </cell>
          <cell r="C3170" t="str">
            <v>時尚造型設計系(四技日)</v>
          </cell>
          <cell r="D3170" t="str">
            <v>吳宜庭</v>
          </cell>
          <cell r="E3170">
            <v>890328</v>
          </cell>
          <cell r="F3170" t="str">
            <v>女</v>
          </cell>
          <cell r="G3170" t="str">
            <v>一般生</v>
          </cell>
        </row>
        <row r="3171">
          <cell r="B3171" t="str">
            <v>O200555328</v>
          </cell>
          <cell r="C3171" t="str">
            <v>時尚造型設計系(四技日)</v>
          </cell>
          <cell r="D3171" t="str">
            <v>邱雅葶</v>
          </cell>
          <cell r="E3171">
            <v>900613</v>
          </cell>
          <cell r="F3171" t="str">
            <v>女</v>
          </cell>
          <cell r="G3171" t="str">
            <v>一般生</v>
          </cell>
        </row>
        <row r="3172">
          <cell r="B3172" t="str">
            <v>O200543373</v>
          </cell>
          <cell r="C3172" t="str">
            <v>時尚造型設計系(四技日)</v>
          </cell>
          <cell r="D3172" t="str">
            <v>吳雅雯</v>
          </cell>
          <cell r="E3172">
            <v>891014</v>
          </cell>
          <cell r="F3172" t="str">
            <v>女</v>
          </cell>
          <cell r="G3172" t="str">
            <v>一般生</v>
          </cell>
        </row>
        <row r="3173">
          <cell r="B3173" t="str">
            <v>L225401890</v>
          </cell>
          <cell r="C3173" t="str">
            <v>餐旅經營系(四技日)</v>
          </cell>
          <cell r="D3173" t="str">
            <v>李怡潔</v>
          </cell>
          <cell r="E3173">
            <v>900419</v>
          </cell>
          <cell r="F3173" t="str">
            <v>女</v>
          </cell>
          <cell r="G3173" t="str">
            <v>一般生</v>
          </cell>
        </row>
        <row r="3174">
          <cell r="B3174" t="str">
            <v>A131370323</v>
          </cell>
          <cell r="C3174" t="str">
            <v>休閒運動管理系(四技日)</v>
          </cell>
          <cell r="D3174" t="str">
            <v>陳世禾</v>
          </cell>
          <cell r="E3174">
            <v>891226</v>
          </cell>
          <cell r="F3174" t="str">
            <v>男</v>
          </cell>
          <cell r="G3174" t="str">
            <v>一般生</v>
          </cell>
        </row>
        <row r="3175">
          <cell r="B3175" t="str">
            <v>K123156596</v>
          </cell>
          <cell r="C3175" t="str">
            <v>資訊管理系(四技苗進)</v>
          </cell>
          <cell r="D3175" t="str">
            <v>王龍慶</v>
          </cell>
          <cell r="E3175">
            <v>891218</v>
          </cell>
          <cell r="F3175" t="str">
            <v>男</v>
          </cell>
          <cell r="G3175" t="str">
            <v>一般生</v>
          </cell>
        </row>
        <row r="3176">
          <cell r="B3176" t="str">
            <v>K123145271</v>
          </cell>
          <cell r="C3176" t="str">
            <v>物聯網工程與應用學士學位學程(四技日)</v>
          </cell>
          <cell r="D3176" t="str">
            <v>蔡德融</v>
          </cell>
          <cell r="E3176">
            <v>890122</v>
          </cell>
          <cell r="F3176" t="str">
            <v>男</v>
          </cell>
          <cell r="G3176" t="str">
            <v>一般生</v>
          </cell>
        </row>
        <row r="3177">
          <cell r="B3177" t="str">
            <v>KD30126717</v>
          </cell>
          <cell r="C3177" t="str">
            <v>資訊管理系(四技日)</v>
          </cell>
          <cell r="D3177" t="str">
            <v>阮氏春</v>
          </cell>
          <cell r="E3177">
            <v>890914</v>
          </cell>
          <cell r="F3177" t="str">
            <v>女</v>
          </cell>
          <cell r="G3177" t="str">
            <v>外籍生</v>
          </cell>
        </row>
        <row r="3178">
          <cell r="B3178" t="str">
            <v>KD30126119</v>
          </cell>
          <cell r="C3178" t="str">
            <v>行銷與流通管理系(四技日)</v>
          </cell>
          <cell r="D3178" t="str">
            <v>黎草微</v>
          </cell>
          <cell r="E3178">
            <v>890116</v>
          </cell>
          <cell r="F3178" t="str">
            <v>女</v>
          </cell>
          <cell r="G3178" t="str">
            <v>外籍生</v>
          </cell>
        </row>
        <row r="3179">
          <cell r="B3179" t="str">
            <v>KD30125881</v>
          </cell>
          <cell r="C3179" t="str">
            <v>行銷與流通管理系(四技日)</v>
          </cell>
          <cell r="D3179" t="str">
            <v>範青灣</v>
          </cell>
          <cell r="E3179">
            <v>850927</v>
          </cell>
          <cell r="F3179" t="str">
            <v>女</v>
          </cell>
          <cell r="G3179" t="str">
            <v>外籍生</v>
          </cell>
        </row>
        <row r="3180">
          <cell r="B3180" t="str">
            <v>KD30126093</v>
          </cell>
          <cell r="C3180" t="str">
            <v>行銷與流通管理系(四技日)</v>
          </cell>
          <cell r="D3180" t="str">
            <v>阮氏添</v>
          </cell>
          <cell r="E3180">
            <v>880703</v>
          </cell>
          <cell r="F3180" t="str">
            <v>女</v>
          </cell>
          <cell r="G3180" t="str">
            <v>外籍生</v>
          </cell>
        </row>
        <row r="3181">
          <cell r="B3181" t="str">
            <v>K222965413</v>
          </cell>
          <cell r="C3181" t="str">
            <v>健康照顧社會工作系(二技苗進)</v>
          </cell>
          <cell r="D3181" t="str">
            <v>劉珈</v>
          </cell>
          <cell r="E3181">
            <v>871227</v>
          </cell>
          <cell r="F3181" t="str">
            <v>女</v>
          </cell>
          <cell r="G3181" t="str">
            <v>一般生</v>
          </cell>
        </row>
        <row r="3182">
          <cell r="B3182" t="str">
            <v>Q124239150</v>
          </cell>
          <cell r="C3182" t="str">
            <v>多媒體與遊戲設計系(四技日)</v>
          </cell>
          <cell r="D3182" t="str">
            <v>張庭瑋</v>
          </cell>
          <cell r="E3182">
            <v>900627</v>
          </cell>
          <cell r="F3182" t="str">
            <v>男</v>
          </cell>
          <cell r="G3182" t="str">
            <v>一般生</v>
          </cell>
        </row>
        <row r="3183">
          <cell r="B3183" t="str">
            <v>E125634463</v>
          </cell>
          <cell r="C3183" t="str">
            <v>多媒體與遊戲設計系(四技日)</v>
          </cell>
          <cell r="D3183" t="str">
            <v>宋政洋</v>
          </cell>
          <cell r="E3183">
            <v>890902</v>
          </cell>
          <cell r="F3183" t="str">
            <v>男</v>
          </cell>
          <cell r="G3183" t="str">
            <v>一般生</v>
          </cell>
        </row>
        <row r="3184">
          <cell r="B3184" t="str">
            <v>K123137831</v>
          </cell>
          <cell r="C3184" t="str">
            <v>多媒體與遊戲設計系(四技日)</v>
          </cell>
          <cell r="D3184" t="str">
            <v>劉宇捷</v>
          </cell>
          <cell r="E3184">
            <v>890428</v>
          </cell>
          <cell r="F3184" t="str">
            <v>男</v>
          </cell>
          <cell r="G3184" t="str">
            <v>一般生</v>
          </cell>
        </row>
        <row r="3185">
          <cell r="B3185" t="str">
            <v>L125753539</v>
          </cell>
          <cell r="C3185" t="str">
            <v>休閒運動管理系(四技日)</v>
          </cell>
          <cell r="D3185" t="str">
            <v>陵俊杰</v>
          </cell>
          <cell r="E3185">
            <v>900219</v>
          </cell>
          <cell r="F3185" t="str">
            <v>男</v>
          </cell>
          <cell r="G3185" t="str">
            <v>一般生</v>
          </cell>
        </row>
        <row r="3186">
          <cell r="B3186" t="str">
            <v>J222945278</v>
          </cell>
          <cell r="C3186" t="str">
            <v>幼兒保育系(四技日)</v>
          </cell>
          <cell r="D3186" t="str">
            <v>邱紫薇</v>
          </cell>
          <cell r="E3186">
            <v>890716</v>
          </cell>
          <cell r="F3186" t="str">
            <v>女</v>
          </cell>
          <cell r="G3186" t="str">
            <v>一般生</v>
          </cell>
        </row>
        <row r="3187">
          <cell r="B3187" t="str">
            <v>L125467976</v>
          </cell>
          <cell r="C3187" t="str">
            <v>多媒體與遊戲設計系(四技日)</v>
          </cell>
          <cell r="D3187" t="str">
            <v>朱民凱</v>
          </cell>
          <cell r="E3187">
            <v>900311</v>
          </cell>
          <cell r="F3187" t="str">
            <v>男</v>
          </cell>
          <cell r="G3187" t="str">
            <v>一般生</v>
          </cell>
        </row>
        <row r="3188">
          <cell r="B3188" t="str">
            <v>K123137117</v>
          </cell>
          <cell r="C3188" t="str">
            <v>休閒事業管理系(四技日)</v>
          </cell>
          <cell r="D3188" t="str">
            <v>陳柏宏</v>
          </cell>
          <cell r="E3188">
            <v>890822</v>
          </cell>
          <cell r="F3188" t="str">
            <v>男</v>
          </cell>
          <cell r="G3188" t="str">
            <v>輕度身心障礙學生</v>
          </cell>
        </row>
        <row r="3189">
          <cell r="B3189" t="str">
            <v>M222796973</v>
          </cell>
          <cell r="C3189" t="str">
            <v>休閒事業管理系(四技苗進)</v>
          </cell>
          <cell r="D3189" t="str">
            <v>張羽璇</v>
          </cell>
          <cell r="E3189">
            <v>880124</v>
          </cell>
          <cell r="F3189" t="str">
            <v>女</v>
          </cell>
          <cell r="G3189" t="str">
            <v>一般生</v>
          </cell>
        </row>
        <row r="3190">
          <cell r="B3190" t="str">
            <v>F131123785</v>
          </cell>
          <cell r="C3190" t="str">
            <v>休閒事業管理系(四技苗進)</v>
          </cell>
          <cell r="D3190" t="str">
            <v>曾睿承</v>
          </cell>
          <cell r="E3190">
            <v>890803</v>
          </cell>
          <cell r="F3190" t="str">
            <v>男</v>
          </cell>
          <cell r="G3190" t="str">
            <v>一般生</v>
          </cell>
        </row>
        <row r="3191">
          <cell r="B3191" t="str">
            <v>F131106006</v>
          </cell>
          <cell r="C3191" t="str">
            <v>休閒事業管理系(四技日)</v>
          </cell>
          <cell r="D3191" t="str">
            <v>陳皇憲</v>
          </cell>
          <cell r="E3191">
            <v>900407</v>
          </cell>
          <cell r="F3191" t="str">
            <v>男</v>
          </cell>
          <cell r="G3191" t="str">
            <v>一般生</v>
          </cell>
        </row>
        <row r="3192">
          <cell r="B3192" t="str">
            <v>F131236456</v>
          </cell>
          <cell r="C3192" t="str">
            <v>休閒事業管理系(四技日)</v>
          </cell>
          <cell r="D3192" t="str">
            <v>黃士陞</v>
          </cell>
          <cell r="E3192">
            <v>900901</v>
          </cell>
          <cell r="F3192" t="str">
            <v>男</v>
          </cell>
          <cell r="G3192" t="str">
            <v>一般生</v>
          </cell>
        </row>
        <row r="3193">
          <cell r="B3193" t="str">
            <v>H125390503</v>
          </cell>
          <cell r="C3193" t="str">
            <v>休閒事業管理系(四技日)</v>
          </cell>
          <cell r="D3193" t="str">
            <v>陳錫言</v>
          </cell>
          <cell r="E3193">
            <v>881201</v>
          </cell>
          <cell r="F3193" t="str">
            <v>男</v>
          </cell>
          <cell r="G3193" t="str">
            <v>一般生</v>
          </cell>
        </row>
        <row r="3194">
          <cell r="B3194" t="str">
            <v>P124428923</v>
          </cell>
          <cell r="C3194" t="str">
            <v>休閒事業管理系(四技日)</v>
          </cell>
          <cell r="D3194" t="str">
            <v>吳佳璋</v>
          </cell>
          <cell r="E3194">
            <v>890930</v>
          </cell>
          <cell r="F3194" t="str">
            <v>男</v>
          </cell>
          <cell r="G3194" t="str">
            <v>一般生</v>
          </cell>
        </row>
        <row r="3195">
          <cell r="B3195" t="str">
            <v>L125435812</v>
          </cell>
          <cell r="C3195" t="str">
            <v>休閒事業管理系(四技日)</v>
          </cell>
          <cell r="D3195" t="str">
            <v>王立翔</v>
          </cell>
          <cell r="E3195">
            <v>881007</v>
          </cell>
          <cell r="F3195" t="str">
            <v>男</v>
          </cell>
          <cell r="G3195" t="str">
            <v>一般生</v>
          </cell>
        </row>
        <row r="3196">
          <cell r="B3196" t="str">
            <v>L125513142</v>
          </cell>
          <cell r="C3196" t="str">
            <v>休閒事業管理系(四技日)</v>
          </cell>
          <cell r="D3196" t="str">
            <v>呂詠</v>
          </cell>
          <cell r="E3196">
            <v>890626</v>
          </cell>
          <cell r="F3196" t="str">
            <v>男</v>
          </cell>
          <cell r="G3196" t="str">
            <v>一般生</v>
          </cell>
        </row>
        <row r="3197">
          <cell r="B3197" t="str">
            <v>K223100372</v>
          </cell>
          <cell r="C3197" t="str">
            <v>時尚造型設計系(四技苗進)</v>
          </cell>
          <cell r="D3197" t="str">
            <v>許晏芝</v>
          </cell>
          <cell r="E3197">
            <v>900831</v>
          </cell>
          <cell r="F3197" t="str">
            <v>女</v>
          </cell>
          <cell r="G3197" t="str">
            <v>一般生</v>
          </cell>
        </row>
        <row r="3198">
          <cell r="B3198" t="str">
            <v>G222199694</v>
          </cell>
          <cell r="C3198" t="str">
            <v>休閒事業管理系碩士班</v>
          </cell>
          <cell r="D3198" t="str">
            <v>徐鈺婷</v>
          </cell>
          <cell r="E3198">
            <v>860319</v>
          </cell>
          <cell r="F3198" t="str">
            <v>女</v>
          </cell>
          <cell r="G3198" t="str">
            <v>一般生</v>
          </cell>
        </row>
        <row r="3199">
          <cell r="B3199" t="str">
            <v>K123180752</v>
          </cell>
          <cell r="C3199" t="str">
            <v>行銷與流通管理系(四技日)</v>
          </cell>
          <cell r="D3199" t="str">
            <v>陳茂杰</v>
          </cell>
          <cell r="E3199">
            <v>900528</v>
          </cell>
          <cell r="F3199" t="str">
            <v>男</v>
          </cell>
          <cell r="G3199" t="str">
            <v>一般生</v>
          </cell>
        </row>
        <row r="3200">
          <cell r="B3200" t="str">
            <v>K123163260</v>
          </cell>
          <cell r="C3200" t="str">
            <v>多媒體與遊戲設計系(四技日)</v>
          </cell>
          <cell r="D3200" t="str">
            <v>周溳浩</v>
          </cell>
          <cell r="E3200">
            <v>890719</v>
          </cell>
          <cell r="F3200" t="str">
            <v>男</v>
          </cell>
          <cell r="G3200" t="str">
            <v>一般生</v>
          </cell>
        </row>
        <row r="3201">
          <cell r="B3201" t="str">
            <v>K123103737</v>
          </cell>
          <cell r="C3201" t="str">
            <v>多媒體與遊戲設計系(四技日)</v>
          </cell>
          <cell r="D3201" t="str">
            <v>向瑋翔</v>
          </cell>
          <cell r="E3201">
            <v>890911</v>
          </cell>
          <cell r="F3201" t="str">
            <v>男</v>
          </cell>
          <cell r="G3201" t="str">
            <v>一般生</v>
          </cell>
        </row>
        <row r="3202">
          <cell r="B3202" t="str">
            <v>L125591986</v>
          </cell>
          <cell r="C3202" t="str">
            <v>多媒體與遊戲設計系(四技日)</v>
          </cell>
          <cell r="D3202" t="str">
            <v>王瑞發</v>
          </cell>
          <cell r="E3202">
            <v>891029</v>
          </cell>
          <cell r="F3202" t="str">
            <v>男</v>
          </cell>
          <cell r="G3202" t="str">
            <v>一般生</v>
          </cell>
        </row>
        <row r="3203">
          <cell r="B3203" t="str">
            <v>K122783731</v>
          </cell>
          <cell r="C3203" t="str">
            <v>資訊管理系(四技日)</v>
          </cell>
          <cell r="D3203" t="str">
            <v>梁政暉</v>
          </cell>
          <cell r="E3203">
            <v>860804</v>
          </cell>
          <cell r="F3203" t="str">
            <v>男</v>
          </cell>
          <cell r="G3203" t="str">
            <v>一般生</v>
          </cell>
        </row>
        <row r="3204">
          <cell r="B3204" t="str">
            <v>F230108802</v>
          </cell>
          <cell r="C3204" t="str">
            <v>時尚造型設計系(四技日)</v>
          </cell>
          <cell r="D3204" t="str">
            <v>許文</v>
          </cell>
          <cell r="E3204">
            <v>900122</v>
          </cell>
          <cell r="F3204" t="str">
            <v>女</v>
          </cell>
          <cell r="G3204" t="str">
            <v>一般生</v>
          </cell>
        </row>
        <row r="3205">
          <cell r="B3205" t="str">
            <v>HD30340573</v>
          </cell>
          <cell r="C3205" t="str">
            <v>餐旅經營系(四技日)</v>
          </cell>
          <cell r="D3205" t="str">
            <v>阮氏金芝</v>
          </cell>
          <cell r="E3205">
            <v>810518</v>
          </cell>
          <cell r="F3205" t="str">
            <v>女</v>
          </cell>
          <cell r="G3205" t="str">
            <v>外籍生</v>
          </cell>
        </row>
        <row r="3206">
          <cell r="B3206" t="str">
            <v>ID30012659</v>
          </cell>
          <cell r="C3206" t="str">
            <v>餐旅經營系(四技日)</v>
          </cell>
          <cell r="D3206" t="str">
            <v>黎氏香</v>
          </cell>
          <cell r="E3206">
            <v>790820</v>
          </cell>
          <cell r="F3206" t="str">
            <v>女</v>
          </cell>
          <cell r="G3206" t="str">
            <v>外籍生</v>
          </cell>
        </row>
        <row r="3207">
          <cell r="B3207" t="str">
            <v>KD30126244</v>
          </cell>
          <cell r="C3207" t="str">
            <v>餐旅經營系(四技日)</v>
          </cell>
          <cell r="D3207" t="str">
            <v>鄧氏紅玉</v>
          </cell>
          <cell r="E3207">
            <v>891028</v>
          </cell>
          <cell r="F3207" t="str">
            <v>女</v>
          </cell>
          <cell r="G3207" t="str">
            <v>外籍生</v>
          </cell>
        </row>
        <row r="3208">
          <cell r="B3208" t="str">
            <v>KD30126520</v>
          </cell>
          <cell r="C3208" t="str">
            <v>餐旅經營系(四技日)</v>
          </cell>
          <cell r="D3208" t="str">
            <v>鄧氏留</v>
          </cell>
          <cell r="E3208">
            <v>900706</v>
          </cell>
          <cell r="F3208" t="str">
            <v>女</v>
          </cell>
          <cell r="G3208" t="str">
            <v>外籍生</v>
          </cell>
        </row>
        <row r="3209">
          <cell r="B3209" t="str">
            <v>KC30096534</v>
          </cell>
          <cell r="C3209" t="str">
            <v>餐旅經營系(四技日)</v>
          </cell>
          <cell r="D3209" t="str">
            <v>阮文強</v>
          </cell>
          <cell r="E3209">
            <v>891104</v>
          </cell>
          <cell r="F3209" t="str">
            <v>男</v>
          </cell>
          <cell r="G3209" t="str">
            <v>外籍生</v>
          </cell>
        </row>
        <row r="3210">
          <cell r="B3210" t="str">
            <v>KC30096641</v>
          </cell>
          <cell r="C3210" t="str">
            <v>餐旅經營系(四技日)</v>
          </cell>
          <cell r="D3210" t="str">
            <v>阮文勇</v>
          </cell>
          <cell r="E3210">
            <v>890524</v>
          </cell>
          <cell r="F3210" t="str">
            <v>男</v>
          </cell>
          <cell r="G3210" t="str">
            <v>外籍生</v>
          </cell>
        </row>
        <row r="3211">
          <cell r="B3211" t="str">
            <v>KC30097004</v>
          </cell>
          <cell r="C3211" t="str">
            <v>資訊管理系(四技日)</v>
          </cell>
          <cell r="D3211" t="str">
            <v>阮如友</v>
          </cell>
          <cell r="E3211">
            <v>821213</v>
          </cell>
          <cell r="F3211" t="str">
            <v>男</v>
          </cell>
          <cell r="G3211" t="str">
            <v>外籍生</v>
          </cell>
        </row>
        <row r="3212">
          <cell r="B3212" t="str">
            <v>KC30096696</v>
          </cell>
          <cell r="C3212" t="str">
            <v>餐旅經營系(四技日)</v>
          </cell>
          <cell r="D3212" t="str">
            <v>武有江</v>
          </cell>
          <cell r="E3212">
            <v>891029</v>
          </cell>
          <cell r="F3212" t="str">
            <v>男</v>
          </cell>
          <cell r="G3212" t="str">
            <v>外籍生</v>
          </cell>
        </row>
        <row r="3213">
          <cell r="B3213" t="str">
            <v>F130771358</v>
          </cell>
          <cell r="C3213" t="str">
            <v>時尚造型設計系(四技苗進)</v>
          </cell>
          <cell r="D3213" t="str">
            <v>紀僥崙</v>
          </cell>
          <cell r="E3213">
            <v>890405</v>
          </cell>
          <cell r="F3213" t="str">
            <v>男</v>
          </cell>
          <cell r="G3213" t="str">
            <v>一般生</v>
          </cell>
        </row>
        <row r="3214">
          <cell r="B3214" t="str">
            <v>K123177291</v>
          </cell>
          <cell r="C3214" t="str">
            <v>物聯網工程與應用學士學位學程(四技日)</v>
          </cell>
          <cell r="D3214" t="str">
            <v>陳乙陞</v>
          </cell>
          <cell r="E3214">
            <v>900704</v>
          </cell>
          <cell r="F3214" t="str">
            <v>男</v>
          </cell>
          <cell r="G3214" t="str">
            <v>一般生</v>
          </cell>
        </row>
        <row r="3215">
          <cell r="B3215" t="str">
            <v>L125585835</v>
          </cell>
          <cell r="C3215" t="str">
            <v>應用日語系(四技日)</v>
          </cell>
          <cell r="D3215" t="str">
            <v>陳昇佑</v>
          </cell>
          <cell r="E3215">
            <v>891116</v>
          </cell>
          <cell r="F3215" t="str">
            <v>男</v>
          </cell>
          <cell r="G3215" t="str">
            <v>一般生</v>
          </cell>
        </row>
        <row r="3216">
          <cell r="B3216" t="str">
            <v>J123006027</v>
          </cell>
          <cell r="C3216" t="str">
            <v>應用日語系(四技日)</v>
          </cell>
          <cell r="D3216" t="str">
            <v>蕭羽呈</v>
          </cell>
          <cell r="E3216">
            <v>890911</v>
          </cell>
          <cell r="F3216" t="str">
            <v>男</v>
          </cell>
          <cell r="G3216" t="str">
            <v>一般生</v>
          </cell>
        </row>
        <row r="3217">
          <cell r="B3217" t="str">
            <v>A130950603</v>
          </cell>
          <cell r="C3217" t="str">
            <v>應用日語系(四技日)</v>
          </cell>
          <cell r="D3217" t="str">
            <v>鄭弘翌</v>
          </cell>
          <cell r="E3217">
            <v>900308</v>
          </cell>
          <cell r="F3217" t="str">
            <v>男</v>
          </cell>
          <cell r="G3217" t="str">
            <v>一般生</v>
          </cell>
        </row>
        <row r="3218">
          <cell r="B3218" t="str">
            <v>I100498647</v>
          </cell>
          <cell r="C3218" t="str">
            <v>應用日語系(四技日)</v>
          </cell>
          <cell r="D3218" t="str">
            <v>趙子淵</v>
          </cell>
          <cell r="E3218">
            <v>900508</v>
          </cell>
          <cell r="F3218" t="str">
            <v>男</v>
          </cell>
          <cell r="G3218" t="str">
            <v>輕度身心障礙學生</v>
          </cell>
        </row>
        <row r="3219">
          <cell r="B3219" t="str">
            <v>F229371595</v>
          </cell>
          <cell r="C3219" t="str">
            <v>茶陶創意設計系(四技日)</v>
          </cell>
          <cell r="D3219" t="str">
            <v>林昱</v>
          </cell>
          <cell r="E3219">
            <v>870117</v>
          </cell>
          <cell r="F3219" t="str">
            <v>女</v>
          </cell>
          <cell r="G3219" t="str">
            <v>一般生</v>
          </cell>
        </row>
        <row r="3220">
          <cell r="B3220" t="str">
            <v>H125633183</v>
          </cell>
          <cell r="C3220" t="str">
            <v>休閒事業管理系(四技日)</v>
          </cell>
          <cell r="D3220" t="str">
            <v>黃信晟</v>
          </cell>
          <cell r="E3220">
            <v>890710</v>
          </cell>
          <cell r="F3220" t="str">
            <v>男</v>
          </cell>
          <cell r="G3220" t="str">
            <v>一般生</v>
          </cell>
        </row>
        <row r="3221">
          <cell r="B3221" t="str">
            <v>O100580230</v>
          </cell>
          <cell r="C3221" t="str">
            <v>休閒運動管理系(四技日)</v>
          </cell>
          <cell r="D3221" t="str">
            <v>黃煦焜</v>
          </cell>
          <cell r="E3221">
            <v>891208</v>
          </cell>
          <cell r="F3221" t="str">
            <v>男</v>
          </cell>
          <cell r="G3221" t="str">
            <v>一般生</v>
          </cell>
        </row>
        <row r="3222">
          <cell r="B3222" t="str">
            <v>K223051669</v>
          </cell>
          <cell r="C3222" t="str">
            <v>時尚造型設計系(四技日)</v>
          </cell>
          <cell r="D3222" t="str">
            <v>李昕庭</v>
          </cell>
          <cell r="E3222">
            <v>891223</v>
          </cell>
          <cell r="F3222" t="str">
            <v>女</v>
          </cell>
          <cell r="G3222" t="str">
            <v>一般生</v>
          </cell>
        </row>
        <row r="3223">
          <cell r="B3223" t="str">
            <v>F229782909</v>
          </cell>
          <cell r="C3223" t="str">
            <v>幼兒保育系(四技日)</v>
          </cell>
          <cell r="D3223" t="str">
            <v>陳秀蓮</v>
          </cell>
          <cell r="E3223">
            <v>900623</v>
          </cell>
          <cell r="F3223" t="str">
            <v>女</v>
          </cell>
          <cell r="G3223" t="str">
            <v>一般生</v>
          </cell>
        </row>
        <row r="3224">
          <cell r="B3224" t="str">
            <v xml:space="preserve">KD30126682 </v>
          </cell>
          <cell r="C3224" t="str">
            <v>資訊管理系(四技日)</v>
          </cell>
          <cell r="D3224" t="str">
            <v>黃氏鳳</v>
          </cell>
          <cell r="E3224">
            <v>890819</v>
          </cell>
          <cell r="F3224" t="str">
            <v>女</v>
          </cell>
          <cell r="G3224" t="str">
            <v>外籍生</v>
          </cell>
        </row>
        <row r="3225">
          <cell r="B3225" t="str">
            <v xml:space="preserve">KD30126708 </v>
          </cell>
          <cell r="C3225" t="str">
            <v>資訊管理系(四技日)</v>
          </cell>
          <cell r="D3225" t="str">
            <v>何氏玉姓</v>
          </cell>
          <cell r="E3225">
            <v>890120</v>
          </cell>
          <cell r="F3225" t="str">
            <v>女</v>
          </cell>
          <cell r="G3225" t="str">
            <v>外籍生</v>
          </cell>
        </row>
        <row r="3226">
          <cell r="B3226" t="str">
            <v xml:space="preserve">KD30126566 </v>
          </cell>
          <cell r="C3226" t="str">
            <v>資訊管理系(四技日)</v>
          </cell>
          <cell r="D3226" t="str">
            <v>潘氏丘洪</v>
          </cell>
          <cell r="E3226">
            <v>890212</v>
          </cell>
          <cell r="F3226" t="str">
            <v>女</v>
          </cell>
          <cell r="G3226" t="str">
            <v>外籍生</v>
          </cell>
        </row>
        <row r="3227">
          <cell r="B3227" t="str">
            <v>H125741215</v>
          </cell>
          <cell r="C3227" t="str">
            <v>餐旅經營系(四技日)</v>
          </cell>
          <cell r="D3227" t="str">
            <v>劉守昌</v>
          </cell>
          <cell r="E3227">
            <v>900809</v>
          </cell>
          <cell r="F3227" t="str">
            <v>男</v>
          </cell>
          <cell r="G3227" t="str">
            <v>一般生</v>
          </cell>
        </row>
        <row r="3228">
          <cell r="B3228" t="str">
            <v>L125284128</v>
          </cell>
          <cell r="C3228" t="str">
            <v>餐旅經營系(四技日)</v>
          </cell>
          <cell r="D3228" t="str">
            <v>林秉頡</v>
          </cell>
          <cell r="E3228">
            <v>900714</v>
          </cell>
          <cell r="F3228" t="str">
            <v>男</v>
          </cell>
          <cell r="G3228" t="str">
            <v>一般生</v>
          </cell>
        </row>
        <row r="3229">
          <cell r="B3229" t="str">
            <v>T225590415</v>
          </cell>
          <cell r="C3229" t="str">
            <v>餐旅經營系(四技日)</v>
          </cell>
          <cell r="D3229" t="str">
            <v>邱子瑛</v>
          </cell>
          <cell r="E3229">
            <v>890902</v>
          </cell>
          <cell r="F3229" t="str">
            <v>女</v>
          </cell>
          <cell r="G3229" t="str">
            <v>一般生</v>
          </cell>
        </row>
        <row r="3230">
          <cell r="B3230" t="str">
            <v>U221987217</v>
          </cell>
          <cell r="C3230" t="str">
            <v>餐旅經營系(四技日)</v>
          </cell>
          <cell r="D3230" t="str">
            <v>侯書涵</v>
          </cell>
          <cell r="E3230">
            <v>900312</v>
          </cell>
          <cell r="F3230" t="str">
            <v>女</v>
          </cell>
          <cell r="G3230" t="str">
            <v>一般生</v>
          </cell>
        </row>
        <row r="3231">
          <cell r="B3231" t="str">
            <v>H125771991</v>
          </cell>
          <cell r="C3231" t="str">
            <v>餐旅經營系(四技日)</v>
          </cell>
          <cell r="D3231" t="str">
            <v>李哲熙</v>
          </cell>
          <cell r="E3231">
            <v>900831</v>
          </cell>
          <cell r="F3231" t="str">
            <v>男</v>
          </cell>
          <cell r="G3231" t="str">
            <v>一般生</v>
          </cell>
        </row>
        <row r="3232">
          <cell r="B3232" t="str">
            <v>H125739037</v>
          </cell>
          <cell r="C3232" t="str">
            <v>餐旅經營系(四技日)</v>
          </cell>
          <cell r="D3232" t="str">
            <v>鍾沛桓</v>
          </cell>
          <cell r="E3232">
            <v>900617</v>
          </cell>
          <cell r="F3232" t="str">
            <v>男</v>
          </cell>
          <cell r="G3232" t="str">
            <v>一般生</v>
          </cell>
        </row>
        <row r="3233">
          <cell r="B3233" t="str">
            <v>K123151859</v>
          </cell>
          <cell r="C3233" t="str">
            <v>餐旅經營系(四技苗進)</v>
          </cell>
          <cell r="D3233" t="str">
            <v>陳建龍</v>
          </cell>
          <cell r="E3233">
            <v>891015</v>
          </cell>
          <cell r="F3233" t="str">
            <v>男</v>
          </cell>
          <cell r="G3233" t="str">
            <v>一般生</v>
          </cell>
        </row>
        <row r="3234">
          <cell r="B3234" t="str">
            <v>O100579399</v>
          </cell>
          <cell r="C3234" t="str">
            <v>餐旅經營系(四技日)</v>
          </cell>
          <cell r="D3234" t="str">
            <v>廖峻偉</v>
          </cell>
          <cell r="E3234">
            <v>891119</v>
          </cell>
          <cell r="F3234" t="str">
            <v>男</v>
          </cell>
          <cell r="G3234" t="str">
            <v>一般生</v>
          </cell>
        </row>
        <row r="3235">
          <cell r="B3235" t="str">
            <v>L125592278</v>
          </cell>
          <cell r="C3235" t="str">
            <v>餐旅經營系(四技日)</v>
          </cell>
          <cell r="D3235" t="str">
            <v>周裕展</v>
          </cell>
          <cell r="E3235">
            <v>891102</v>
          </cell>
          <cell r="F3235" t="str">
            <v>男</v>
          </cell>
          <cell r="G3235" t="str">
            <v>一般生</v>
          </cell>
        </row>
        <row r="3236">
          <cell r="B3236" t="str">
            <v>E125644647</v>
          </cell>
          <cell r="C3236" t="str">
            <v>餐旅經營系(四技日)</v>
          </cell>
          <cell r="D3236" t="str">
            <v>呂易宣</v>
          </cell>
          <cell r="E3236">
            <v>891226</v>
          </cell>
          <cell r="F3236" t="str">
            <v>男</v>
          </cell>
          <cell r="G3236" t="str">
            <v>一般生</v>
          </cell>
        </row>
        <row r="3237">
          <cell r="B3237" t="str">
            <v>K222720941</v>
          </cell>
          <cell r="C3237" t="str">
            <v>餐旅經營系(四技苗進)</v>
          </cell>
          <cell r="D3237" t="str">
            <v>管柏雅</v>
          </cell>
          <cell r="E3237">
            <v>880902</v>
          </cell>
          <cell r="F3237" t="str">
            <v>女</v>
          </cell>
          <cell r="G3237" t="str">
            <v>一般生</v>
          </cell>
        </row>
        <row r="3238">
          <cell r="B3238" t="str">
            <v>H125454995</v>
          </cell>
          <cell r="C3238" t="str">
            <v>餐旅經營系(四技日)</v>
          </cell>
          <cell r="D3238" t="str">
            <v>黃保勝</v>
          </cell>
          <cell r="E3238">
            <v>900818</v>
          </cell>
          <cell r="F3238" t="str">
            <v>男</v>
          </cell>
          <cell r="G3238" t="str">
            <v>一般生</v>
          </cell>
        </row>
        <row r="3239">
          <cell r="B3239" t="str">
            <v>A190018135</v>
          </cell>
          <cell r="C3239" t="str">
            <v>餐旅經營系(四技日)</v>
          </cell>
          <cell r="D3239" t="str">
            <v>江寫樂</v>
          </cell>
          <cell r="E3239">
            <v>890313</v>
          </cell>
          <cell r="F3239" t="str">
            <v>男</v>
          </cell>
          <cell r="G3239" t="str">
            <v>一般生</v>
          </cell>
        </row>
        <row r="3240">
          <cell r="B3240" t="str">
            <v>K222787777</v>
          </cell>
          <cell r="C3240" t="str">
            <v>資訊管理系(四技日)</v>
          </cell>
          <cell r="D3240" t="str">
            <v>周子瑜</v>
          </cell>
          <cell r="E3240">
            <v>880404</v>
          </cell>
          <cell r="F3240" t="str">
            <v>女</v>
          </cell>
          <cell r="G3240" t="str">
            <v>一般生</v>
          </cell>
        </row>
        <row r="3241">
          <cell r="B3241" t="str">
            <v>L125585522</v>
          </cell>
          <cell r="C3241" t="str">
            <v>行銷與流通管理系(四技苗進)</v>
          </cell>
          <cell r="D3241" t="str">
            <v>張誌倫</v>
          </cell>
          <cell r="E3241">
            <v>891028</v>
          </cell>
          <cell r="F3241" t="str">
            <v>男</v>
          </cell>
          <cell r="G3241" t="str">
            <v>一般生</v>
          </cell>
        </row>
        <row r="3242">
          <cell r="B3242" t="str">
            <v>H225400328</v>
          </cell>
          <cell r="C3242" t="str">
            <v>休閒運動管理系(四技日)</v>
          </cell>
          <cell r="D3242" t="str">
            <v>陳偲婷</v>
          </cell>
          <cell r="E3242">
            <v>891115</v>
          </cell>
          <cell r="F3242" t="str">
            <v>女</v>
          </cell>
          <cell r="G3242" t="str">
            <v>一般生</v>
          </cell>
        </row>
        <row r="3243">
          <cell r="B3243" t="str">
            <v>K223069349</v>
          </cell>
          <cell r="C3243" t="str">
            <v>休閒運動管理系(四技日)</v>
          </cell>
          <cell r="D3243" t="str">
            <v>湯雅綺</v>
          </cell>
          <cell r="E3243">
            <v>900128</v>
          </cell>
          <cell r="F3243" t="str">
            <v>女</v>
          </cell>
          <cell r="G3243" t="str">
            <v>一般生</v>
          </cell>
        </row>
        <row r="3244">
          <cell r="B3244" t="str">
            <v>E125703712</v>
          </cell>
          <cell r="C3244" t="str">
            <v>休閒運動管理系(四技日)</v>
          </cell>
          <cell r="D3244" t="str">
            <v>蕭弘宇</v>
          </cell>
          <cell r="E3244">
            <v>891220</v>
          </cell>
          <cell r="F3244" t="str">
            <v>男</v>
          </cell>
          <cell r="G3244" t="str">
            <v>一般生</v>
          </cell>
        </row>
        <row r="3245">
          <cell r="B3245" t="str">
            <v>H125427701</v>
          </cell>
          <cell r="C3245" t="str">
            <v>行銷與流通管理系(四技苗進)</v>
          </cell>
          <cell r="D3245" t="str">
            <v>許博皓</v>
          </cell>
          <cell r="E3245">
            <v>890908</v>
          </cell>
          <cell r="F3245" t="str">
            <v>男</v>
          </cell>
          <cell r="G3245" t="str">
            <v>一般生</v>
          </cell>
        </row>
        <row r="3246">
          <cell r="B3246" t="str">
            <v>K123193722</v>
          </cell>
          <cell r="C3246" t="str">
            <v>物聯網工程與應用學士學位學程(四技日)</v>
          </cell>
          <cell r="D3246" t="str">
            <v>林瑋儕</v>
          </cell>
          <cell r="E3246">
            <v>900624</v>
          </cell>
          <cell r="F3246" t="str">
            <v>男</v>
          </cell>
          <cell r="G3246" t="str">
            <v>一般生</v>
          </cell>
        </row>
        <row r="3247">
          <cell r="B3247" t="str">
            <v>H125634331</v>
          </cell>
          <cell r="C3247" t="str">
            <v>休閒運動管理系(四技日)</v>
          </cell>
          <cell r="D3247" t="str">
            <v>葉翔湞</v>
          </cell>
          <cell r="E3247">
            <v>891011</v>
          </cell>
          <cell r="F3247" t="str">
            <v>男</v>
          </cell>
          <cell r="G3247" t="str">
            <v>一般生</v>
          </cell>
        </row>
        <row r="3248">
          <cell r="B3248" t="str">
            <v>J222649913</v>
          </cell>
          <cell r="C3248" t="str">
            <v>外校</v>
          </cell>
          <cell r="D3248" t="str">
            <v>陳宥婕</v>
          </cell>
          <cell r="E3248">
            <v>830314</v>
          </cell>
          <cell r="F3248" t="str">
            <v>女</v>
          </cell>
          <cell r="G3248" t="str">
            <v>一般生</v>
          </cell>
        </row>
        <row r="3249">
          <cell r="B3249" t="str">
            <v>L225302856</v>
          </cell>
          <cell r="C3249" t="str">
            <v>時尚造型設計系(四技日)</v>
          </cell>
          <cell r="D3249" t="str">
            <v>柯欣如</v>
          </cell>
          <cell r="E3249">
            <v>890813</v>
          </cell>
          <cell r="F3249" t="str">
            <v>女</v>
          </cell>
          <cell r="G3249" t="str">
            <v>一般生</v>
          </cell>
        </row>
        <row r="3250">
          <cell r="B3250" t="str">
            <v>K222571279</v>
          </cell>
          <cell r="C3250" t="str">
            <v>幼兒保育系(四技日)</v>
          </cell>
          <cell r="D3250" t="str">
            <v>連芯妤</v>
          </cell>
          <cell r="E3250">
            <v>860705</v>
          </cell>
          <cell r="F3250" t="str">
            <v>女</v>
          </cell>
          <cell r="G3250" t="str">
            <v>一般生</v>
          </cell>
        </row>
        <row r="3251">
          <cell r="B3251" t="str">
            <v>K123124558</v>
          </cell>
          <cell r="C3251" t="str">
            <v>物聯網工程與應用學士學位學程(四技日)</v>
          </cell>
          <cell r="D3251" t="str">
            <v>黃嵊龍</v>
          </cell>
          <cell r="E3251">
            <v>891223</v>
          </cell>
          <cell r="F3251" t="str">
            <v>男</v>
          </cell>
          <cell r="G3251" t="str">
            <v>一般生</v>
          </cell>
        </row>
        <row r="3252">
          <cell r="B3252" t="str">
            <v>A131379120</v>
          </cell>
          <cell r="C3252" t="str">
            <v>網工程與應用學士學位學程(四技日)</v>
          </cell>
          <cell r="D3252" t="str">
            <v>王仁傑</v>
          </cell>
          <cell r="E3252">
            <v>900712</v>
          </cell>
          <cell r="F3252" t="str">
            <v>男</v>
          </cell>
          <cell r="G3252" t="str">
            <v>一般生</v>
          </cell>
        </row>
        <row r="3253">
          <cell r="B3253" t="str">
            <v>J121787681</v>
          </cell>
          <cell r="C3253" t="str">
            <v>外校</v>
          </cell>
          <cell r="D3253" t="str">
            <v>莊杰穎</v>
          </cell>
          <cell r="E3253">
            <v>661001</v>
          </cell>
          <cell r="F3253" t="str">
            <v>男</v>
          </cell>
          <cell r="G3253" t="str">
            <v>一般生</v>
          </cell>
        </row>
        <row r="3254">
          <cell r="B3254" t="str">
            <v>H225473545</v>
          </cell>
          <cell r="C3254" t="str">
            <v>時尚造型設計系(四技日)</v>
          </cell>
          <cell r="D3254" t="str">
            <v>廖文淇</v>
          </cell>
          <cell r="E3254">
            <v>890514</v>
          </cell>
          <cell r="F3254" t="str">
            <v>女</v>
          </cell>
          <cell r="G3254" t="str">
            <v>一般生</v>
          </cell>
        </row>
        <row r="3255">
          <cell r="B3255" t="str">
            <v>K123180476</v>
          </cell>
          <cell r="C3255" t="str">
            <v>餐旅經營系(四技苗進)</v>
          </cell>
          <cell r="D3255" t="str">
            <v>胡杜展</v>
          </cell>
          <cell r="E3255">
            <v>900501</v>
          </cell>
          <cell r="F3255" t="str">
            <v>男</v>
          </cell>
          <cell r="G3255" t="str">
            <v>一般生</v>
          </cell>
        </row>
        <row r="3256">
          <cell r="B3256" t="str">
            <v>K123189826</v>
          </cell>
          <cell r="C3256" t="str">
            <v>休閒運動管理系(四技日)</v>
          </cell>
          <cell r="D3256" t="str">
            <v>張均印</v>
          </cell>
          <cell r="E3256">
            <v>900531</v>
          </cell>
          <cell r="F3256" t="str">
            <v>男</v>
          </cell>
          <cell r="G3256" t="str">
            <v>一般生</v>
          </cell>
        </row>
        <row r="3257">
          <cell r="B3257" t="str">
            <v>O200094722</v>
          </cell>
          <cell r="C3257" t="str">
            <v>健康照顧社會工作系(二技苗進)</v>
          </cell>
          <cell r="D3257" t="str">
            <v>吳曉惠</v>
          </cell>
          <cell r="E3257">
            <v>781023</v>
          </cell>
          <cell r="F3257" t="str">
            <v>女</v>
          </cell>
          <cell r="G3257" t="str">
            <v>一般生</v>
          </cell>
        </row>
        <row r="3258">
          <cell r="B3258" t="str">
            <v>A230961760</v>
          </cell>
          <cell r="C3258" t="str">
            <v>幼兒保育系(四技日)</v>
          </cell>
          <cell r="D3258" t="str">
            <v>黃薔華</v>
          </cell>
          <cell r="E3258">
            <v>891228</v>
          </cell>
          <cell r="F3258" t="str">
            <v>女</v>
          </cell>
          <cell r="G3258" t="str">
            <v>一般生</v>
          </cell>
        </row>
        <row r="3259">
          <cell r="B3259" t="str">
            <v>F230508786</v>
          </cell>
          <cell r="C3259" t="str">
            <v>幼兒保育系(四技日)</v>
          </cell>
          <cell r="D3259" t="str">
            <v>吳依婷</v>
          </cell>
          <cell r="E3259">
            <v>900701</v>
          </cell>
          <cell r="F3259" t="str">
            <v>女</v>
          </cell>
          <cell r="G3259" t="str">
            <v>一般生</v>
          </cell>
        </row>
        <row r="3260">
          <cell r="B3260" t="str">
            <v>K223027805</v>
          </cell>
          <cell r="C3260" t="str">
            <v>幼兒保育系(四技日)</v>
          </cell>
          <cell r="D3260" t="str">
            <v>卜翊倫</v>
          </cell>
          <cell r="E3260">
            <v>890316</v>
          </cell>
          <cell r="F3260" t="str">
            <v>女</v>
          </cell>
          <cell r="G3260" t="str">
            <v>一般生</v>
          </cell>
        </row>
        <row r="3261">
          <cell r="B3261" t="str">
            <v>A224900760</v>
          </cell>
          <cell r="C3261" t="str">
            <v>外校</v>
          </cell>
          <cell r="D3261" t="str">
            <v>胡瑞瑾</v>
          </cell>
          <cell r="E3261">
            <v>671004</v>
          </cell>
          <cell r="F3261" t="str">
            <v>女</v>
          </cell>
          <cell r="G3261" t="str">
            <v>一般生</v>
          </cell>
        </row>
        <row r="3262">
          <cell r="B3262" t="str">
            <v>F230744620</v>
          </cell>
          <cell r="C3262" t="str">
            <v>幼兒保育系(四技日)</v>
          </cell>
          <cell r="D3262" t="str">
            <v>顏玉雯</v>
          </cell>
          <cell r="E3262">
            <v>900430</v>
          </cell>
          <cell r="F3262" t="str">
            <v>女</v>
          </cell>
          <cell r="G3262" t="str">
            <v>一般生</v>
          </cell>
        </row>
        <row r="3263">
          <cell r="B3263" t="str">
            <v>H225265730</v>
          </cell>
          <cell r="C3263" t="str">
            <v>時尚造型設計系(四技日)</v>
          </cell>
          <cell r="D3263" t="str">
            <v>王思涵</v>
          </cell>
          <cell r="E3263">
            <v>890314</v>
          </cell>
          <cell r="F3263" t="str">
            <v>女</v>
          </cell>
          <cell r="G3263" t="str">
            <v>一般生</v>
          </cell>
        </row>
        <row r="3264">
          <cell r="B3264" t="str">
            <v>H225529748</v>
          </cell>
          <cell r="C3264" t="str">
            <v>時尚造型設計系(四技日)</v>
          </cell>
          <cell r="D3264" t="str">
            <v>顏羽汶</v>
          </cell>
          <cell r="E3264">
            <v>900306</v>
          </cell>
          <cell r="F3264" t="str">
            <v>女</v>
          </cell>
          <cell r="G3264" t="str">
            <v>一般生</v>
          </cell>
        </row>
        <row r="3265">
          <cell r="B3265" t="str">
            <v>R224171263</v>
          </cell>
          <cell r="C3265" t="str">
            <v>幼兒保育系(二技苗進)</v>
          </cell>
          <cell r="D3265" t="str">
            <v>黃淑琴</v>
          </cell>
          <cell r="E3265">
            <v>670320</v>
          </cell>
          <cell r="F3265" t="str">
            <v>女</v>
          </cell>
          <cell r="G3265" t="str">
            <v>一般生</v>
          </cell>
        </row>
        <row r="3266">
          <cell r="B3266" t="str">
            <v>K223019447</v>
          </cell>
          <cell r="C3266" t="str">
            <v>休閒事業管理系(四技日)</v>
          </cell>
          <cell r="D3266" t="str">
            <v>蔡靜芳</v>
          </cell>
          <cell r="E3266">
            <v>890503</v>
          </cell>
          <cell r="F3266" t="str">
            <v>女</v>
          </cell>
          <cell r="G3266" t="str">
            <v>一般生</v>
          </cell>
        </row>
        <row r="3267">
          <cell r="B3267" t="str">
            <v>H225268339</v>
          </cell>
          <cell r="C3267" t="str">
            <v>餐旅經營系(四技日)</v>
          </cell>
          <cell r="D3267" t="str">
            <v>葉薏茹</v>
          </cell>
          <cell r="E3267">
            <v>890404</v>
          </cell>
          <cell r="F3267" t="str">
            <v>女</v>
          </cell>
          <cell r="G3267" t="str">
            <v>一般生</v>
          </cell>
        </row>
        <row r="3268">
          <cell r="B3268" t="str">
            <v>U221114456</v>
          </cell>
          <cell r="C3268" t="str">
            <v>健康照顧社會工作系(二技苗進)</v>
          </cell>
          <cell r="D3268" t="str">
            <v>黃玉菁</v>
          </cell>
          <cell r="E3268">
            <v>660707</v>
          </cell>
          <cell r="F3268" t="str">
            <v>女</v>
          </cell>
          <cell r="G3268" t="str">
            <v>一般生</v>
          </cell>
        </row>
        <row r="3269">
          <cell r="B3269" t="str">
            <v>H125475252</v>
          </cell>
          <cell r="C3269" t="str">
            <v>物聯網工程與應用學士學位學程(四技日)</v>
          </cell>
          <cell r="D3269" t="str">
            <v>林威男</v>
          </cell>
          <cell r="E3269">
            <v>891218</v>
          </cell>
          <cell r="F3269" t="str">
            <v>男</v>
          </cell>
          <cell r="G3269" t="str">
            <v>一般生</v>
          </cell>
        </row>
        <row r="3270">
          <cell r="B3270" t="str">
            <v>K123182041</v>
          </cell>
          <cell r="C3270" t="str">
            <v>物聯網工程與應用學士學位學程(四技日)</v>
          </cell>
          <cell r="D3270" t="str">
            <v>杜峻毅</v>
          </cell>
          <cell r="E3270">
            <v>900830</v>
          </cell>
          <cell r="F3270" t="str">
            <v>男</v>
          </cell>
          <cell r="G3270" t="str">
            <v>一般生</v>
          </cell>
        </row>
        <row r="3271">
          <cell r="B3271" t="str">
            <v>P224561238</v>
          </cell>
          <cell r="C3271" t="str">
            <v>幼兒保育系(四技日)</v>
          </cell>
          <cell r="D3271" t="str">
            <v>吳宇恩</v>
          </cell>
          <cell r="E3271">
            <v>900504</v>
          </cell>
          <cell r="F3271" t="str">
            <v>女</v>
          </cell>
          <cell r="G3271" t="str">
            <v>一般生</v>
          </cell>
        </row>
        <row r="3272">
          <cell r="B3272" t="str">
            <v>F229784083</v>
          </cell>
          <cell r="C3272" t="str">
            <v>幼兒保育系(四技日)</v>
          </cell>
          <cell r="D3272" t="str">
            <v>洪靖雯</v>
          </cell>
          <cell r="E3272">
            <v>900722</v>
          </cell>
          <cell r="F3272" t="str">
            <v>女</v>
          </cell>
          <cell r="G3272" t="str">
            <v>一般生</v>
          </cell>
        </row>
        <row r="3273">
          <cell r="B3273" t="str">
            <v>F229769120</v>
          </cell>
          <cell r="C3273" t="str">
            <v>幼兒保育系(四技日)</v>
          </cell>
          <cell r="D3273" t="str">
            <v>陳詩昀</v>
          </cell>
          <cell r="E3273">
            <v>891218</v>
          </cell>
          <cell r="F3273" t="str">
            <v>女</v>
          </cell>
          <cell r="G3273" t="str">
            <v>一般生</v>
          </cell>
        </row>
        <row r="3274">
          <cell r="B3274" t="str">
            <v>L225525206</v>
          </cell>
          <cell r="C3274" t="str">
            <v>幼兒保育系(四技日)</v>
          </cell>
          <cell r="D3274" t="str">
            <v>王婞芸</v>
          </cell>
          <cell r="E3274">
            <v>900529</v>
          </cell>
          <cell r="F3274" t="str">
            <v>女</v>
          </cell>
          <cell r="G3274" t="str">
            <v>一般生</v>
          </cell>
        </row>
        <row r="3275">
          <cell r="B3275" t="str">
            <v>L225137091</v>
          </cell>
          <cell r="C3275" t="str">
            <v>休閒事業管理系(四技日)</v>
          </cell>
          <cell r="D3275" t="str">
            <v>楊佳宭</v>
          </cell>
          <cell r="E3275">
            <v>891229</v>
          </cell>
          <cell r="F3275" t="str">
            <v>女</v>
          </cell>
          <cell r="G3275" t="str">
            <v>一般生</v>
          </cell>
        </row>
        <row r="3276">
          <cell r="B3276" t="str">
            <v>G222291620</v>
          </cell>
          <cell r="C3276" t="str">
            <v>時尚造型設計系(四技日)</v>
          </cell>
          <cell r="D3276" t="str">
            <v>黃紫瑄</v>
          </cell>
          <cell r="E3276">
            <v>891217</v>
          </cell>
          <cell r="F3276" t="str">
            <v>女</v>
          </cell>
          <cell r="G3276" t="str">
            <v>一般生</v>
          </cell>
        </row>
        <row r="3277">
          <cell r="B3277" t="str">
            <v>H225632857</v>
          </cell>
          <cell r="C3277" t="str">
            <v>時尚造型設計系(四技日)</v>
          </cell>
          <cell r="D3277" t="str">
            <v>賴郁婷</v>
          </cell>
          <cell r="E3277">
            <v>900728</v>
          </cell>
          <cell r="F3277" t="str">
            <v>女</v>
          </cell>
          <cell r="G3277" t="str">
            <v>一般生</v>
          </cell>
        </row>
        <row r="3278">
          <cell r="B3278" t="str">
            <v>H225394290</v>
          </cell>
          <cell r="C3278" t="str">
            <v>休閒事業管理系(四技苗進)</v>
          </cell>
          <cell r="D3278" t="str">
            <v>楊絜安</v>
          </cell>
          <cell r="E3278">
            <v>890909</v>
          </cell>
          <cell r="F3278" t="str">
            <v>女</v>
          </cell>
          <cell r="G3278" t="str">
            <v>一般生</v>
          </cell>
        </row>
        <row r="3279">
          <cell r="B3279" t="str">
            <v>N226201369</v>
          </cell>
          <cell r="C3279" t="str">
            <v>健康照顧社會工作系(四技日)</v>
          </cell>
          <cell r="D3279" t="str">
            <v>李乙好</v>
          </cell>
          <cell r="E3279">
            <v>891215</v>
          </cell>
          <cell r="F3279" t="str">
            <v>女</v>
          </cell>
          <cell r="G3279" t="str">
            <v>一般生</v>
          </cell>
        </row>
        <row r="3280">
          <cell r="B3280" t="str">
            <v>H125522470</v>
          </cell>
          <cell r="C3280" t="str">
            <v>多媒體與遊戲設計系(四技日)</v>
          </cell>
          <cell r="D3280" t="str">
            <v>鍾正宏</v>
          </cell>
          <cell r="E3280">
            <v>900701</v>
          </cell>
          <cell r="F3280" t="str">
            <v>男</v>
          </cell>
          <cell r="G3280" t="str">
            <v>一般生</v>
          </cell>
        </row>
        <row r="3281">
          <cell r="B3281" t="str">
            <v>J222976853</v>
          </cell>
          <cell r="C3281" t="str">
            <v>時尚造型設計系(四技日)</v>
          </cell>
          <cell r="D3281" t="str">
            <v>朱晏佳</v>
          </cell>
          <cell r="E3281">
            <v>900729</v>
          </cell>
          <cell r="F3281" t="str">
            <v>女</v>
          </cell>
          <cell r="G3281" t="str">
            <v>一般生</v>
          </cell>
        </row>
        <row r="3282">
          <cell r="B3282" t="str">
            <v>O200541977</v>
          </cell>
          <cell r="C3282" t="str">
            <v>時尚造型設計系(四技苗進)</v>
          </cell>
          <cell r="D3282" t="str">
            <v>蔡孟涵</v>
          </cell>
          <cell r="E3282">
            <v>890822</v>
          </cell>
          <cell r="F3282" t="str">
            <v>女</v>
          </cell>
          <cell r="G3282" t="str">
            <v>一般生</v>
          </cell>
        </row>
        <row r="3283">
          <cell r="B3283" t="str">
            <v>F131235057</v>
          </cell>
          <cell r="C3283" t="str">
            <v>休閒事業管理系(四技日)</v>
          </cell>
          <cell r="D3283" t="str">
            <v>詹文杰</v>
          </cell>
          <cell r="E3283">
            <v>900710</v>
          </cell>
          <cell r="F3283" t="str">
            <v>男</v>
          </cell>
          <cell r="G3283" t="str">
            <v>一般生</v>
          </cell>
        </row>
        <row r="3284">
          <cell r="B3284" t="str">
            <v>K123168701</v>
          </cell>
          <cell r="C3284" t="str">
            <v>休閒運動管理系(四技日)</v>
          </cell>
          <cell r="D3284" t="str">
            <v>邱俊宇</v>
          </cell>
          <cell r="E3284">
            <v>900330</v>
          </cell>
          <cell r="F3284" t="str">
            <v>男</v>
          </cell>
          <cell r="G3284" t="str">
            <v>一般生</v>
          </cell>
        </row>
        <row r="3285">
          <cell r="B3285" t="str">
            <v>J123061920</v>
          </cell>
          <cell r="C3285" t="str">
            <v>多媒體與遊戲設計系(四技日)</v>
          </cell>
          <cell r="D3285" t="str">
            <v>張峻頡</v>
          </cell>
          <cell r="E3285">
            <v>900729</v>
          </cell>
          <cell r="F3285" t="str">
            <v>男</v>
          </cell>
          <cell r="G3285" t="str">
            <v>一般生</v>
          </cell>
        </row>
        <row r="3286">
          <cell r="B3286" t="str">
            <v>K222866488</v>
          </cell>
          <cell r="C3286" t="str">
            <v>休閒運動管理系(四技日)</v>
          </cell>
          <cell r="D3286" t="str">
            <v>林榆芳</v>
          </cell>
          <cell r="E3286">
            <v>881030</v>
          </cell>
          <cell r="F3286" t="str">
            <v>女</v>
          </cell>
          <cell r="G3286" t="str">
            <v>一般生</v>
          </cell>
        </row>
        <row r="3287">
          <cell r="B3287" t="str">
            <v>K123110885</v>
          </cell>
          <cell r="C3287" t="str">
            <v>多媒體與遊戲設計系(四技日)</v>
          </cell>
          <cell r="D3287" t="str">
            <v>容斌全</v>
          </cell>
          <cell r="E3287">
            <v>881126</v>
          </cell>
          <cell r="F3287" t="str">
            <v>男</v>
          </cell>
          <cell r="G3287" t="str">
            <v>一般生</v>
          </cell>
        </row>
        <row r="3288">
          <cell r="B3288" t="str">
            <v>H225405869</v>
          </cell>
          <cell r="C3288" t="str">
            <v>幼兒保育系(四技日)</v>
          </cell>
          <cell r="D3288" t="str">
            <v>詹旻慧</v>
          </cell>
          <cell r="E3288">
            <v>900324</v>
          </cell>
          <cell r="F3288" t="str">
            <v>女</v>
          </cell>
          <cell r="G3288" t="str">
            <v>一般生</v>
          </cell>
        </row>
        <row r="3289">
          <cell r="B3289" t="str">
            <v>H225214028</v>
          </cell>
          <cell r="C3289" t="str">
            <v>休閒運動管理系(四技日)</v>
          </cell>
          <cell r="D3289" t="str">
            <v>鄭稜蓁</v>
          </cell>
          <cell r="E3289">
            <v>881121</v>
          </cell>
          <cell r="F3289" t="str">
            <v>女</v>
          </cell>
          <cell r="G3289" t="str">
            <v>一般生</v>
          </cell>
        </row>
        <row r="3290">
          <cell r="B3290" t="str">
            <v>K123145566</v>
          </cell>
          <cell r="C3290" t="str">
            <v>休閒運動管理系(四技日)</v>
          </cell>
          <cell r="D3290" t="str">
            <v>王宏良</v>
          </cell>
          <cell r="E3290">
            <v>890121</v>
          </cell>
          <cell r="F3290" t="str">
            <v>男</v>
          </cell>
          <cell r="G3290" t="str">
            <v>一般生</v>
          </cell>
        </row>
        <row r="3291">
          <cell r="B3291" t="str">
            <v>L125484119</v>
          </cell>
          <cell r="C3291" t="str">
            <v>休閒運動管理系(四技日)</v>
          </cell>
          <cell r="D3291" t="str">
            <v>陳翊羽</v>
          </cell>
          <cell r="E3291">
            <v>881112</v>
          </cell>
          <cell r="F3291" t="str">
            <v>男</v>
          </cell>
          <cell r="G3291" t="str">
            <v>一般生</v>
          </cell>
        </row>
        <row r="3292">
          <cell r="B3292" t="str">
            <v>S125305897</v>
          </cell>
          <cell r="C3292" t="str">
            <v>休閒運動管理系(四技日)</v>
          </cell>
          <cell r="D3292" t="str">
            <v>蔡紀勝</v>
          </cell>
          <cell r="E3292">
            <v>890712</v>
          </cell>
          <cell r="F3292" t="str">
            <v>男</v>
          </cell>
          <cell r="G3292" t="str">
            <v>一般生</v>
          </cell>
        </row>
        <row r="3293">
          <cell r="B3293" t="str">
            <v>O100555997</v>
          </cell>
          <cell r="C3293" t="str">
            <v>休閒運動管理系(四技日)</v>
          </cell>
          <cell r="D3293" t="str">
            <v>單品榮</v>
          </cell>
          <cell r="E3293">
            <v>880822</v>
          </cell>
          <cell r="F3293" t="str">
            <v>男</v>
          </cell>
          <cell r="G3293" t="str">
            <v>一般生</v>
          </cell>
        </row>
        <row r="3294">
          <cell r="B3294" t="str">
            <v>H225352747</v>
          </cell>
          <cell r="C3294" t="str">
            <v>餐旅經營系(四技日)</v>
          </cell>
          <cell r="D3294" t="str">
            <v>饒育潔</v>
          </cell>
          <cell r="E3294">
            <v>890401</v>
          </cell>
          <cell r="F3294" t="str">
            <v>女</v>
          </cell>
          <cell r="G3294" t="str">
            <v>一般生</v>
          </cell>
        </row>
        <row r="3295">
          <cell r="B3295" t="str">
            <v>F130161469</v>
          </cell>
          <cell r="C3295" t="str">
            <v>休閒運動管理系(四技日)</v>
          </cell>
          <cell r="D3295" t="str">
            <v>蕭少瑋</v>
          </cell>
          <cell r="E3295">
            <v>870801</v>
          </cell>
          <cell r="F3295" t="str">
            <v>男</v>
          </cell>
          <cell r="G3295" t="str">
            <v>一般生</v>
          </cell>
        </row>
        <row r="3296">
          <cell r="B3296" t="str">
            <v>H125463903</v>
          </cell>
          <cell r="C3296" t="str">
            <v>休閒事業管理系(四技日)</v>
          </cell>
          <cell r="D3296" t="str">
            <v>吳棋揚</v>
          </cell>
          <cell r="E3296">
            <v>890418</v>
          </cell>
          <cell r="F3296" t="str">
            <v>男</v>
          </cell>
          <cell r="G3296" t="str">
            <v>一般生</v>
          </cell>
        </row>
        <row r="3297">
          <cell r="B3297" t="str">
            <v>A230480699</v>
          </cell>
          <cell r="C3297" t="str">
            <v>幼兒保育系(四技日)</v>
          </cell>
          <cell r="D3297" t="str">
            <v>譚惠心</v>
          </cell>
          <cell r="E3297">
            <v>900602</v>
          </cell>
          <cell r="F3297" t="str">
            <v>女</v>
          </cell>
          <cell r="G3297" t="str">
            <v>一般生</v>
          </cell>
        </row>
        <row r="3298">
          <cell r="B3298" t="str">
            <v>K122908505</v>
          </cell>
          <cell r="C3298" t="str">
            <v>休閒運動管理系(四技日)</v>
          </cell>
          <cell r="D3298" t="str">
            <v>劉安偉</v>
          </cell>
          <cell r="E3298">
            <v>880921</v>
          </cell>
          <cell r="F3298" t="str">
            <v>男</v>
          </cell>
          <cell r="G3298" t="str">
            <v>一般生</v>
          </cell>
        </row>
        <row r="3299">
          <cell r="B3299" t="str">
            <v>K123112361</v>
          </cell>
          <cell r="C3299" t="str">
            <v>休閒運動管理系(四技日)</v>
          </cell>
          <cell r="D3299" t="str">
            <v>周子平</v>
          </cell>
          <cell r="E3299">
            <v>890224</v>
          </cell>
          <cell r="F3299" t="str">
            <v>男</v>
          </cell>
          <cell r="G3299" t="str">
            <v>一般生</v>
          </cell>
        </row>
        <row r="3300">
          <cell r="B3300" t="str">
            <v>K123116636</v>
          </cell>
          <cell r="C3300" t="str">
            <v>休閒運動管理系(四技日)</v>
          </cell>
          <cell r="D3300" t="str">
            <v>黃傳霽</v>
          </cell>
          <cell r="E3300">
            <v>890718</v>
          </cell>
          <cell r="F3300" t="str">
            <v>男</v>
          </cell>
          <cell r="G3300" t="str">
            <v>一般生</v>
          </cell>
        </row>
        <row r="3301">
          <cell r="B3301" t="str">
            <v>K123164132</v>
          </cell>
          <cell r="C3301" t="str">
            <v>休閒運動管理系(四技日)</v>
          </cell>
          <cell r="D3301" t="str">
            <v>邱俊儒</v>
          </cell>
          <cell r="E3301">
            <v>890811</v>
          </cell>
          <cell r="F3301" t="str">
            <v>男</v>
          </cell>
          <cell r="G3301" t="str">
            <v>一般生</v>
          </cell>
        </row>
        <row r="3302">
          <cell r="B3302" t="str">
            <v>K223006637</v>
          </cell>
          <cell r="C3302" t="str">
            <v>休閒運動管理系(四技日)</v>
          </cell>
          <cell r="D3302" t="str">
            <v>鄭紫安</v>
          </cell>
          <cell r="E3302">
            <v>880825</v>
          </cell>
          <cell r="F3302" t="str">
            <v>女</v>
          </cell>
          <cell r="G3302" t="str">
            <v>一般生</v>
          </cell>
        </row>
        <row r="3303">
          <cell r="B3303" t="str">
            <v>P220350319</v>
          </cell>
          <cell r="C3303" t="str">
            <v>健康照顧社會工作系(二技苗進)</v>
          </cell>
          <cell r="D3303" t="str">
            <v>黃寶蓮</v>
          </cell>
          <cell r="E3303">
            <v>560805</v>
          </cell>
          <cell r="F3303" t="str">
            <v>女</v>
          </cell>
          <cell r="G3303" t="str">
            <v>一般生</v>
          </cell>
        </row>
        <row r="3304">
          <cell r="B3304" t="str">
            <v>K123101715</v>
          </cell>
          <cell r="C3304" t="str">
            <v>休閒運動管理系(四技日)</v>
          </cell>
          <cell r="D3304" t="str">
            <v>余德恩</v>
          </cell>
          <cell r="E3304">
            <v>890528</v>
          </cell>
          <cell r="F3304" t="str">
            <v>男</v>
          </cell>
          <cell r="G3304" t="str">
            <v>一般生</v>
          </cell>
        </row>
        <row r="3305">
          <cell r="B3305" t="str">
            <v>K123110947</v>
          </cell>
          <cell r="C3305" t="str">
            <v>休閒運動管理系(四技日)</v>
          </cell>
          <cell r="D3305" t="str">
            <v>陳柄宏</v>
          </cell>
          <cell r="E3305">
            <v>881126</v>
          </cell>
          <cell r="F3305" t="str">
            <v>男</v>
          </cell>
          <cell r="G3305" t="str">
            <v>一般生</v>
          </cell>
        </row>
        <row r="3306">
          <cell r="B3306" t="str">
            <v>K223011218</v>
          </cell>
          <cell r="C3306" t="str">
            <v>休閒運動管理系(四技日)</v>
          </cell>
          <cell r="D3306" t="str">
            <v>陳思云</v>
          </cell>
          <cell r="E3306">
            <v>881223</v>
          </cell>
          <cell r="F3306" t="str">
            <v>女</v>
          </cell>
          <cell r="G3306" t="str">
            <v>一般生</v>
          </cell>
        </row>
        <row r="3307">
          <cell r="B3307" t="str">
            <v>K123163377</v>
          </cell>
          <cell r="C3307" t="str">
            <v>休閒運動管理系(四技日)</v>
          </cell>
          <cell r="D3307" t="str">
            <v>羅仁駿</v>
          </cell>
          <cell r="E3307">
            <v>890803</v>
          </cell>
          <cell r="F3307" t="str">
            <v>男</v>
          </cell>
          <cell r="G3307" t="str">
            <v>一般生</v>
          </cell>
        </row>
        <row r="3308">
          <cell r="B3308" t="str">
            <v>K123101519</v>
          </cell>
          <cell r="C3308" t="str">
            <v>休閒運動管理系(四技日)</v>
          </cell>
          <cell r="D3308" t="str">
            <v>陳子彥</v>
          </cell>
          <cell r="E3308">
            <v>890315</v>
          </cell>
          <cell r="F3308" t="str">
            <v>男</v>
          </cell>
          <cell r="G3308" t="str">
            <v>一般生</v>
          </cell>
        </row>
        <row r="3309">
          <cell r="B3309" t="str">
            <v>K123129320</v>
          </cell>
          <cell r="C3309" t="str">
            <v>休閒運動管理系(四技日)</v>
          </cell>
          <cell r="D3309" t="str">
            <v>劉昱辰</v>
          </cell>
          <cell r="E3309">
            <v>881107</v>
          </cell>
          <cell r="F3309" t="str">
            <v>男</v>
          </cell>
          <cell r="G3309" t="str">
            <v>一般生</v>
          </cell>
        </row>
        <row r="3310">
          <cell r="B3310" t="str">
            <v>K123129526</v>
          </cell>
          <cell r="C3310" t="str">
            <v>休閒運動管理系(四技日)</v>
          </cell>
          <cell r="D3310" t="str">
            <v>陳有庫</v>
          </cell>
          <cell r="E3310">
            <v>890102</v>
          </cell>
          <cell r="F3310" t="str">
            <v>男</v>
          </cell>
          <cell r="G3310" t="str">
            <v>一般生</v>
          </cell>
        </row>
        <row r="3311">
          <cell r="B3311" t="str">
            <v>F129910652</v>
          </cell>
          <cell r="C3311" t="str">
            <v>休閒運動管理系(四技日)</v>
          </cell>
          <cell r="D3311" t="str">
            <v>褚泓佑</v>
          </cell>
          <cell r="E3311">
            <v>850907</v>
          </cell>
          <cell r="F3311" t="str">
            <v>男</v>
          </cell>
          <cell r="G3311" t="str">
            <v>一般生</v>
          </cell>
        </row>
        <row r="3312">
          <cell r="B3312" t="str">
            <v>K223070048</v>
          </cell>
          <cell r="C3312" t="str">
            <v>休閒事業管理系(四技苗進)</v>
          </cell>
          <cell r="D3312" t="str">
            <v>林依慧</v>
          </cell>
          <cell r="E3312">
            <v>900316</v>
          </cell>
          <cell r="F3312" t="str">
            <v>女</v>
          </cell>
          <cell r="G3312" t="str">
            <v>一般生</v>
          </cell>
        </row>
        <row r="3313">
          <cell r="B3313" t="str">
            <v>P124561085</v>
          </cell>
          <cell r="C3313" t="str">
            <v>休閒運動管理系(四技日)</v>
          </cell>
          <cell r="D3313" t="str">
            <v>丁英勝</v>
          </cell>
          <cell r="E3313">
            <v>900606</v>
          </cell>
          <cell r="F3313" t="str">
            <v>男</v>
          </cell>
          <cell r="G3313" t="str">
            <v>一般生</v>
          </cell>
        </row>
        <row r="3314">
          <cell r="B3314" t="str">
            <v>A130584618</v>
          </cell>
          <cell r="C3314" t="str">
            <v>休閒運動管理系(四技日)</v>
          </cell>
          <cell r="D3314" t="str">
            <v>葉昭麟</v>
          </cell>
          <cell r="E3314">
            <v>890207</v>
          </cell>
          <cell r="F3314" t="str">
            <v>男</v>
          </cell>
          <cell r="G3314" t="str">
            <v>一般生</v>
          </cell>
        </row>
        <row r="3315">
          <cell r="B3315" t="str">
            <v>A230917913</v>
          </cell>
          <cell r="C3315" t="str">
            <v>休閒運動管理系(四技日)</v>
          </cell>
          <cell r="D3315" t="str">
            <v>周筱涵</v>
          </cell>
          <cell r="E3315">
            <v>890406</v>
          </cell>
          <cell r="F3315" t="str">
            <v>女</v>
          </cell>
          <cell r="G3315" t="str">
            <v>一般生</v>
          </cell>
        </row>
        <row r="3316">
          <cell r="B3316" t="str">
            <v>K123158483</v>
          </cell>
          <cell r="C3316" t="str">
            <v>休閒運動管理系(四技日)</v>
          </cell>
          <cell r="D3316" t="str">
            <v>劉子瑱</v>
          </cell>
          <cell r="E3316">
            <v>890615</v>
          </cell>
          <cell r="F3316" t="str">
            <v>男</v>
          </cell>
          <cell r="G3316" t="str">
            <v>一般生</v>
          </cell>
        </row>
        <row r="3317">
          <cell r="B3317" t="str">
            <v>K123137233</v>
          </cell>
          <cell r="C3317" t="str">
            <v>時尚造型設計系(四技日)</v>
          </cell>
          <cell r="D3317" t="str">
            <v>陳重穎</v>
          </cell>
          <cell r="E3317">
            <v>890822</v>
          </cell>
          <cell r="F3317" t="str">
            <v>男</v>
          </cell>
          <cell r="G3317" t="str">
            <v>一般生</v>
          </cell>
        </row>
        <row r="3318">
          <cell r="B3318" t="str">
            <v>L125510267</v>
          </cell>
          <cell r="C3318" t="str">
            <v>休閒運動管理系(四技日)</v>
          </cell>
          <cell r="D3318" t="str">
            <v>游仁舜</v>
          </cell>
          <cell r="E3318">
            <v>890321</v>
          </cell>
          <cell r="F3318" t="str">
            <v>男</v>
          </cell>
          <cell r="G3318" t="str">
            <v>一般生</v>
          </cell>
        </row>
        <row r="3319">
          <cell r="B3319" t="str">
            <v>K123119011</v>
          </cell>
          <cell r="C3319" t="str">
            <v>物聯網工程與應用學士學位學程(四技日)</v>
          </cell>
          <cell r="D3319" t="str">
            <v>陳冠志</v>
          </cell>
          <cell r="E3319">
            <v>891204</v>
          </cell>
          <cell r="F3319" t="str">
            <v>男</v>
          </cell>
          <cell r="G3319" t="str">
            <v>一般生</v>
          </cell>
        </row>
        <row r="3320">
          <cell r="B3320" t="str">
            <v>H125451225</v>
          </cell>
          <cell r="C3320" t="str">
            <v>物聯網工程與應用學士學位學程(四技日)</v>
          </cell>
          <cell r="D3320" t="str">
            <v>楊証麟</v>
          </cell>
          <cell r="E3320">
            <v>900619</v>
          </cell>
          <cell r="F3320" t="str">
            <v>男</v>
          </cell>
          <cell r="G3320" t="str">
            <v>一般生</v>
          </cell>
        </row>
        <row r="3321">
          <cell r="B3321" t="str">
            <v>K123093352</v>
          </cell>
          <cell r="C3321" t="str">
            <v>行銷與流通管理系(四技日)</v>
          </cell>
          <cell r="D3321" t="str">
            <v>陳志賢</v>
          </cell>
          <cell r="E3321">
            <v>880710</v>
          </cell>
          <cell r="F3321" t="str">
            <v>男</v>
          </cell>
          <cell r="G3321" t="str">
            <v>一般生</v>
          </cell>
        </row>
        <row r="3322">
          <cell r="B3322" t="str">
            <v>K123108652</v>
          </cell>
          <cell r="C3322" t="str">
            <v>行銷與流通管理系(四技苗進)</v>
          </cell>
          <cell r="D3322" t="str">
            <v>彭俊傑</v>
          </cell>
          <cell r="E3322">
            <v>890602</v>
          </cell>
          <cell r="F3322" t="str">
            <v>男</v>
          </cell>
          <cell r="G3322" t="str">
            <v>一般生</v>
          </cell>
        </row>
        <row r="3323">
          <cell r="B3323" t="str">
            <v>K223026791</v>
          </cell>
          <cell r="C3323" t="str">
            <v>應用日語系(四技日)</v>
          </cell>
          <cell r="D3323" t="str">
            <v>林莉庭</v>
          </cell>
          <cell r="E3323">
            <v>890120</v>
          </cell>
          <cell r="F3323" t="str">
            <v>女</v>
          </cell>
          <cell r="G3323" t="str">
            <v>一般生</v>
          </cell>
        </row>
        <row r="3324">
          <cell r="B3324" t="str">
            <v>K223086546</v>
          </cell>
          <cell r="C3324" t="str">
            <v>行銷與流通管理系(四技日)</v>
          </cell>
          <cell r="D3324" t="str">
            <v>紀奕綺</v>
          </cell>
          <cell r="E3324">
            <v>900508</v>
          </cell>
          <cell r="F3324" t="str">
            <v>女</v>
          </cell>
          <cell r="G3324" t="str">
            <v>一般生</v>
          </cell>
        </row>
        <row r="3325">
          <cell r="B3325" t="str">
            <v>N126353222</v>
          </cell>
          <cell r="C3325" t="str">
            <v>休閒運動管理系(四技日)</v>
          </cell>
          <cell r="D3325" t="str">
            <v>周祐生</v>
          </cell>
          <cell r="E3325">
            <v>890312</v>
          </cell>
          <cell r="F3325" t="str">
            <v>男</v>
          </cell>
          <cell r="G3325" t="str">
            <v>一般生</v>
          </cell>
        </row>
        <row r="3326">
          <cell r="B3326" t="str">
            <v>K223042099</v>
          </cell>
          <cell r="C3326" t="str">
            <v>餐旅經營系(四技苗進)</v>
          </cell>
          <cell r="D3326" t="str">
            <v>鄭珮妤</v>
          </cell>
          <cell r="E3326">
            <v>890427</v>
          </cell>
          <cell r="F3326" t="str">
            <v>女</v>
          </cell>
          <cell r="G3326" t="str">
            <v>一般生</v>
          </cell>
        </row>
        <row r="3327">
          <cell r="B3327" t="str">
            <v>T125755807</v>
          </cell>
          <cell r="C3327" t="str">
            <v>休閒事業管理系(四技苗進)</v>
          </cell>
          <cell r="D3327" t="str">
            <v>江智帆</v>
          </cell>
          <cell r="E3327">
            <v>891108</v>
          </cell>
          <cell r="F3327" t="str">
            <v>男</v>
          </cell>
          <cell r="G3327" t="str">
            <v>一般生</v>
          </cell>
        </row>
        <row r="3328">
          <cell r="B3328" t="str">
            <v>K123190123</v>
          </cell>
          <cell r="C3328" t="str">
            <v>休閒事業管理系(四技苗進)</v>
          </cell>
          <cell r="D3328" t="str">
            <v>吳秉臻</v>
          </cell>
          <cell r="E3328">
            <v>900615</v>
          </cell>
          <cell r="F3328" t="str">
            <v>男</v>
          </cell>
          <cell r="G3328" t="str">
            <v>一般生</v>
          </cell>
        </row>
        <row r="3329">
          <cell r="B3329" t="str">
            <v>H125671423</v>
          </cell>
          <cell r="C3329" t="str">
            <v>應用日語系(四技日)</v>
          </cell>
          <cell r="D3329" t="str">
            <v>蔡維謙</v>
          </cell>
          <cell r="E3329">
            <v>900321</v>
          </cell>
          <cell r="F3329" t="str">
            <v>男</v>
          </cell>
          <cell r="G3329" t="str">
            <v>一般生</v>
          </cell>
        </row>
        <row r="3330">
          <cell r="B3330" t="str">
            <v>L125592778</v>
          </cell>
          <cell r="C3330" t="str">
            <v>應用日語系(四技日)</v>
          </cell>
          <cell r="D3330" t="str">
            <v>周鼎原</v>
          </cell>
          <cell r="E3330">
            <v>891230</v>
          </cell>
          <cell r="F3330" t="str">
            <v>男</v>
          </cell>
          <cell r="G3330" t="str">
            <v>一般生</v>
          </cell>
        </row>
        <row r="3331">
          <cell r="B3331" t="str">
            <v>Q224215278</v>
          </cell>
          <cell r="C3331" t="str">
            <v>餐旅經營系(四技日)</v>
          </cell>
          <cell r="D3331" t="str">
            <v>廖嘉靖</v>
          </cell>
          <cell r="E3331">
            <v>881115</v>
          </cell>
          <cell r="F3331" t="str">
            <v>女</v>
          </cell>
          <cell r="G3331" t="str">
            <v>一般生</v>
          </cell>
        </row>
        <row r="3332">
          <cell r="B3332" t="str">
            <v>K223048340</v>
          </cell>
          <cell r="C3332" t="str">
            <v>餐旅經營系(四技日)</v>
          </cell>
          <cell r="D3332" t="str">
            <v>溫苡晴</v>
          </cell>
          <cell r="E3332">
            <v>890809</v>
          </cell>
          <cell r="F3332" t="str">
            <v>女</v>
          </cell>
          <cell r="G3332" t="str">
            <v>一般生</v>
          </cell>
        </row>
        <row r="3333">
          <cell r="B3333" t="str">
            <v>K223013641</v>
          </cell>
          <cell r="C3333" t="str">
            <v>幼兒保育系(四技日)</v>
          </cell>
          <cell r="D3333" t="str">
            <v>莊雅淇</v>
          </cell>
          <cell r="E3333">
            <v>891105</v>
          </cell>
          <cell r="F3333" t="str">
            <v>女</v>
          </cell>
          <cell r="G3333" t="str">
            <v>一般生</v>
          </cell>
        </row>
        <row r="3334">
          <cell r="B3334" t="str">
            <v>K223049703</v>
          </cell>
          <cell r="C3334" t="str">
            <v>幼兒保育系(四技日)</v>
          </cell>
          <cell r="D3334" t="str">
            <v>蔡怡靜</v>
          </cell>
          <cell r="E3334">
            <v>900305</v>
          </cell>
          <cell r="F3334" t="str">
            <v>女</v>
          </cell>
          <cell r="G3334" t="str">
            <v>一般生</v>
          </cell>
        </row>
        <row r="3335">
          <cell r="B3335" t="str">
            <v>K123119879</v>
          </cell>
          <cell r="C3335" t="str">
            <v>物聯網工程與應用學士學位學程(四技日)</v>
          </cell>
          <cell r="D3335" t="str">
            <v>陳柏元</v>
          </cell>
          <cell r="E3335">
            <v>900213</v>
          </cell>
          <cell r="F3335" t="str">
            <v>男</v>
          </cell>
          <cell r="G3335" t="str">
            <v>一般生</v>
          </cell>
        </row>
        <row r="3336">
          <cell r="B3336" t="str">
            <v>E125689495</v>
          </cell>
          <cell r="C3336" t="str">
            <v>休閒運動管理系(四技日)</v>
          </cell>
          <cell r="D3336" t="str">
            <v>蕭麒桓</v>
          </cell>
          <cell r="E3336">
            <v>880704</v>
          </cell>
          <cell r="F3336" t="str">
            <v>男</v>
          </cell>
          <cell r="G3336" t="str">
            <v>一般生</v>
          </cell>
        </row>
        <row r="3337">
          <cell r="B3337" t="str">
            <v>F230072192</v>
          </cell>
          <cell r="C3337" t="str">
            <v>時尚造型設計系(四技日)</v>
          </cell>
          <cell r="D3337" t="str">
            <v>許詩雅</v>
          </cell>
          <cell r="E3337">
            <v>891215</v>
          </cell>
          <cell r="F3337" t="str">
            <v>女</v>
          </cell>
          <cell r="G3337" t="str">
            <v>一般生</v>
          </cell>
        </row>
        <row r="3338">
          <cell r="B3338" t="str">
            <v>H125544010</v>
          </cell>
          <cell r="C3338" t="str">
            <v>休閒運動管理系(四技日)</v>
          </cell>
          <cell r="D3338" t="str">
            <v>戴朝龍</v>
          </cell>
          <cell r="E3338">
            <v>890730</v>
          </cell>
          <cell r="F3338" t="str">
            <v>男</v>
          </cell>
          <cell r="G3338" t="str">
            <v>一般生</v>
          </cell>
        </row>
        <row r="3339">
          <cell r="B3339" t="str">
            <v>H125361851</v>
          </cell>
          <cell r="C3339" t="str">
            <v>休閒運動管理系(四技日)</v>
          </cell>
          <cell r="D3339" t="str">
            <v>姚博成</v>
          </cell>
          <cell r="E3339">
            <v>881025</v>
          </cell>
          <cell r="F3339" t="str">
            <v>男</v>
          </cell>
          <cell r="G3339" t="str">
            <v>一般生</v>
          </cell>
        </row>
        <row r="3340">
          <cell r="B3340" t="str">
            <v>H225322463</v>
          </cell>
          <cell r="C3340" t="str">
            <v>休閒運動管理系(四技日)</v>
          </cell>
          <cell r="D3340" t="str">
            <v>陳怡蘋</v>
          </cell>
          <cell r="E3340">
            <v>890722</v>
          </cell>
          <cell r="F3340" t="str">
            <v>女</v>
          </cell>
          <cell r="G3340" t="str">
            <v>一般生</v>
          </cell>
        </row>
        <row r="3341">
          <cell r="B3341" t="str">
            <v>L125485518</v>
          </cell>
          <cell r="C3341" t="str">
            <v>休閒運動管理系(四技日)</v>
          </cell>
          <cell r="D3341" t="str">
            <v>徐裕超</v>
          </cell>
          <cell r="E3341">
            <v>890509</v>
          </cell>
          <cell r="F3341" t="str">
            <v>男</v>
          </cell>
          <cell r="G3341" t="str">
            <v>一般生</v>
          </cell>
        </row>
        <row r="3342">
          <cell r="B3342" t="str">
            <v>L225390892</v>
          </cell>
          <cell r="C3342" t="str">
            <v>休閒運動管理系(四技日)</v>
          </cell>
          <cell r="D3342" t="str">
            <v>林昀歆</v>
          </cell>
          <cell r="E3342">
            <v>890210</v>
          </cell>
          <cell r="F3342" t="str">
            <v>女</v>
          </cell>
          <cell r="G3342" t="str">
            <v>一般生</v>
          </cell>
        </row>
        <row r="3343">
          <cell r="B3343" t="str">
            <v>D123192729</v>
          </cell>
          <cell r="C3343" t="str">
            <v>多媒體與遊戲設計系(四技日)</v>
          </cell>
          <cell r="D3343" t="str">
            <v>李瑞霖</v>
          </cell>
          <cell r="E3343">
            <v>900724</v>
          </cell>
          <cell r="F3343" t="str">
            <v>男</v>
          </cell>
          <cell r="G3343" t="str">
            <v>一般生</v>
          </cell>
        </row>
        <row r="3344">
          <cell r="B3344" t="str">
            <v>H225382165</v>
          </cell>
          <cell r="C3344" t="str">
            <v>幼兒保育系(四技日)</v>
          </cell>
          <cell r="D3344" t="str">
            <v>蘇麗為</v>
          </cell>
          <cell r="E3344">
            <v>890410</v>
          </cell>
          <cell r="F3344" t="str">
            <v>女</v>
          </cell>
          <cell r="G3344" t="str">
            <v>一般生</v>
          </cell>
        </row>
        <row r="3345">
          <cell r="B3345" t="str">
            <v>H225051923</v>
          </cell>
          <cell r="C3345" t="str">
            <v>健康照顧社會工作系(四技日)</v>
          </cell>
          <cell r="D3345" t="str">
            <v>藍舒筠</v>
          </cell>
          <cell r="E3345">
            <v>881122</v>
          </cell>
          <cell r="F3345" t="str">
            <v>女</v>
          </cell>
          <cell r="G3345" t="str">
            <v>一般生</v>
          </cell>
        </row>
        <row r="3346">
          <cell r="B3346" t="str">
            <v>H125053283</v>
          </cell>
          <cell r="C3346" t="str">
            <v>休閒事業管理系(四技日)</v>
          </cell>
          <cell r="D3346" t="str">
            <v>林杭</v>
          </cell>
          <cell r="E3346">
            <v>881103</v>
          </cell>
          <cell r="F3346" t="str">
            <v>男</v>
          </cell>
          <cell r="G3346" t="str">
            <v>一般生</v>
          </cell>
        </row>
        <row r="3347">
          <cell r="B3347" t="str">
            <v>L125360703</v>
          </cell>
          <cell r="C3347" t="str">
            <v>休閒事業管理系(四技日)</v>
          </cell>
          <cell r="D3347" t="str">
            <v>林永浚</v>
          </cell>
          <cell r="E3347">
            <v>891002</v>
          </cell>
          <cell r="F3347" t="str">
            <v>男</v>
          </cell>
          <cell r="G3347" t="str">
            <v>一般生</v>
          </cell>
        </row>
        <row r="3348">
          <cell r="B3348" t="str">
            <v>A130656780</v>
          </cell>
          <cell r="C3348" t="str">
            <v>休閒事業管理系(四技日)</v>
          </cell>
          <cell r="D3348" t="str">
            <v>黃澤豫</v>
          </cell>
          <cell r="E3348">
            <v>880928</v>
          </cell>
          <cell r="F3348" t="str">
            <v>男</v>
          </cell>
          <cell r="G3348" t="str">
            <v>一般生</v>
          </cell>
        </row>
        <row r="3349">
          <cell r="B3349" t="str">
            <v>K123128350</v>
          </cell>
          <cell r="C3349" t="str">
            <v>休閒事業管理系(四技日)</v>
          </cell>
          <cell r="D3349" t="str">
            <v>劉峻豪</v>
          </cell>
          <cell r="E3349">
            <v>890318</v>
          </cell>
          <cell r="F3349" t="str">
            <v>男</v>
          </cell>
          <cell r="G3349" t="str">
            <v>一般生</v>
          </cell>
        </row>
        <row r="3350">
          <cell r="B3350" t="str">
            <v>H125426893</v>
          </cell>
          <cell r="C3350" t="str">
            <v>休閒事業管理系(四技日)</v>
          </cell>
          <cell r="D3350" t="str">
            <v>林彥龍</v>
          </cell>
          <cell r="E3350">
            <v>890829</v>
          </cell>
          <cell r="F3350" t="str">
            <v>男</v>
          </cell>
          <cell r="G3350" t="str">
            <v>一般生</v>
          </cell>
        </row>
        <row r="3351">
          <cell r="B3351" t="str">
            <v>I200489426</v>
          </cell>
          <cell r="C3351" t="str">
            <v>健康照顧社會工作系(四技日)</v>
          </cell>
          <cell r="D3351" t="str">
            <v>林沛淳</v>
          </cell>
          <cell r="E3351">
            <v>890302</v>
          </cell>
          <cell r="F3351" t="str">
            <v>女</v>
          </cell>
          <cell r="G3351" t="str">
            <v>一般生</v>
          </cell>
        </row>
        <row r="3352">
          <cell r="B3352" t="str">
            <v>K223039912</v>
          </cell>
          <cell r="C3352" t="str">
            <v>健康照顧社會工作系(四技日)</v>
          </cell>
          <cell r="D3352" t="str">
            <v>張惠如</v>
          </cell>
          <cell r="E3352">
            <v>890911</v>
          </cell>
          <cell r="F3352" t="str">
            <v>女</v>
          </cell>
          <cell r="G3352" t="str">
            <v>一般生</v>
          </cell>
        </row>
        <row r="3353">
          <cell r="B3353" t="str">
            <v>H225301348</v>
          </cell>
          <cell r="C3353" t="str">
            <v>餐旅經營系(四技日)</v>
          </cell>
          <cell r="D3353" t="str">
            <v>楊心寧</v>
          </cell>
          <cell r="E3353">
            <v>900614</v>
          </cell>
          <cell r="F3353" t="str">
            <v>女</v>
          </cell>
          <cell r="G3353" t="str">
            <v>一般生</v>
          </cell>
        </row>
        <row r="3354">
          <cell r="B3354" t="str">
            <v>H225327628</v>
          </cell>
          <cell r="C3354" t="str">
            <v>餐旅經營系(四技日)</v>
          </cell>
          <cell r="D3354" t="str">
            <v>徐瑄婷</v>
          </cell>
          <cell r="E3354">
            <v>891107</v>
          </cell>
          <cell r="F3354" t="str">
            <v>女</v>
          </cell>
          <cell r="G3354" t="str">
            <v>一般生</v>
          </cell>
        </row>
        <row r="3355">
          <cell r="B3355" t="str">
            <v>H225516321</v>
          </cell>
          <cell r="C3355" t="str">
            <v>多媒體與遊戲設計系(四技日)</v>
          </cell>
          <cell r="D3355" t="str">
            <v>朱美琪</v>
          </cell>
          <cell r="E3355">
            <v>900412</v>
          </cell>
          <cell r="F3355" t="str">
            <v>女</v>
          </cell>
          <cell r="G3355" t="str">
            <v>一般生</v>
          </cell>
        </row>
        <row r="3356">
          <cell r="B3356" t="str">
            <v>H225573693</v>
          </cell>
          <cell r="C3356" t="str">
            <v>健康照顧社會工作系(四技日)</v>
          </cell>
          <cell r="D3356" t="str">
            <v>張祖榕</v>
          </cell>
          <cell r="E3356">
            <v>900620</v>
          </cell>
          <cell r="F3356" t="str">
            <v>女</v>
          </cell>
          <cell r="G3356" t="str">
            <v>一般生</v>
          </cell>
        </row>
        <row r="3357">
          <cell r="B3357" t="str">
            <v>L225397999</v>
          </cell>
          <cell r="C3357" t="str">
            <v>資訊管理系(四技日)</v>
          </cell>
          <cell r="D3357" t="str">
            <v>彭鈺芳</v>
          </cell>
          <cell r="E3357">
            <v>890711</v>
          </cell>
          <cell r="F3357" t="str">
            <v>女</v>
          </cell>
          <cell r="G3357" t="str">
            <v>一般生</v>
          </cell>
        </row>
        <row r="3358">
          <cell r="B3358" t="str">
            <v>K123130976</v>
          </cell>
          <cell r="C3358" t="str">
            <v>餐旅經營系(四技日)</v>
          </cell>
          <cell r="D3358" t="str">
            <v>徐宇辰</v>
          </cell>
          <cell r="E3358">
            <v>890217</v>
          </cell>
          <cell r="F3358" t="str">
            <v>男</v>
          </cell>
          <cell r="G3358" t="str">
            <v>一般生</v>
          </cell>
        </row>
        <row r="3359">
          <cell r="B3359" t="str">
            <v>K123139282</v>
          </cell>
          <cell r="C3359" t="str">
            <v>休閒運動管理系(四技日)</v>
          </cell>
          <cell r="D3359" t="str">
            <v>幸柏宏</v>
          </cell>
          <cell r="E3359">
            <v>890106</v>
          </cell>
          <cell r="F3359" t="str">
            <v>男</v>
          </cell>
          <cell r="G3359" t="str">
            <v>一般生</v>
          </cell>
        </row>
        <row r="3360">
          <cell r="B3360" t="str">
            <v>K223012500</v>
          </cell>
          <cell r="C3360" t="str">
            <v>休閒事業管理系(四技日)</v>
          </cell>
          <cell r="D3360" t="str">
            <v>陳雁茹</v>
          </cell>
          <cell r="E3360">
            <v>881205</v>
          </cell>
          <cell r="F3360" t="str">
            <v>女</v>
          </cell>
          <cell r="G3360" t="str">
            <v>一般生</v>
          </cell>
        </row>
        <row r="3361">
          <cell r="B3361" t="str">
            <v>L125533877</v>
          </cell>
          <cell r="C3361" t="str">
            <v>時尚造型設計系(四技日)</v>
          </cell>
          <cell r="D3361" t="str">
            <v>林有詮</v>
          </cell>
          <cell r="E3361">
            <v>900603</v>
          </cell>
          <cell r="F3361" t="str">
            <v>男</v>
          </cell>
          <cell r="G3361" t="str">
            <v>一般生</v>
          </cell>
        </row>
        <row r="3362">
          <cell r="B3362" t="str">
            <v>H225568558</v>
          </cell>
          <cell r="C3362" t="str">
            <v>時尚造型設計系(四技日)</v>
          </cell>
          <cell r="D3362" t="str">
            <v>陳亭宜</v>
          </cell>
          <cell r="E3362">
            <v>900210</v>
          </cell>
          <cell r="F3362" t="str">
            <v>女</v>
          </cell>
          <cell r="G3362" t="str">
            <v>一般生</v>
          </cell>
        </row>
        <row r="3363">
          <cell r="B3363" t="str">
            <v>J222980446</v>
          </cell>
          <cell r="C3363" t="str">
            <v>行銷與流通管理系(四技日)</v>
          </cell>
          <cell r="D3363" t="str">
            <v>徐韻婷</v>
          </cell>
          <cell r="E3363">
            <v>900617</v>
          </cell>
          <cell r="F3363" t="str">
            <v>女</v>
          </cell>
          <cell r="G3363" t="str">
            <v>一般生</v>
          </cell>
        </row>
        <row r="3364">
          <cell r="B3364" t="str">
            <v>K123112450</v>
          </cell>
          <cell r="C3364" t="str">
            <v>時尚造型設計系(四技日)</v>
          </cell>
          <cell r="D3364" t="str">
            <v>邱毅炫</v>
          </cell>
          <cell r="E3364">
            <v>890223</v>
          </cell>
          <cell r="F3364" t="str">
            <v>男</v>
          </cell>
          <cell r="G3364" t="str">
            <v>一般生</v>
          </cell>
        </row>
        <row r="3365">
          <cell r="B3365" t="str">
            <v>K223098395</v>
          </cell>
          <cell r="C3365" t="str">
            <v>休閒運動管理系(四技日)</v>
          </cell>
          <cell r="D3365" t="str">
            <v>賴佳平</v>
          </cell>
          <cell r="E3365">
            <v>900530</v>
          </cell>
          <cell r="F3365" t="str">
            <v>女</v>
          </cell>
          <cell r="G3365" t="str">
            <v>一般生</v>
          </cell>
        </row>
        <row r="3366">
          <cell r="B3366" t="str">
            <v>K123167660</v>
          </cell>
          <cell r="C3366" t="str">
            <v>休閒運動管理系(四技日)</v>
          </cell>
          <cell r="D3366" t="str">
            <v>羅世昌</v>
          </cell>
          <cell r="E3366">
            <v>900205</v>
          </cell>
          <cell r="F3366" t="str">
            <v>男</v>
          </cell>
          <cell r="G3366" t="str">
            <v>一般生</v>
          </cell>
        </row>
        <row r="3367">
          <cell r="B3367" t="str">
            <v>K223010319</v>
          </cell>
          <cell r="C3367" t="str">
            <v>健康照顧社會工作系(四技日)</v>
          </cell>
          <cell r="D3367" t="str">
            <v>李蔓青</v>
          </cell>
          <cell r="E3367">
            <v>881112</v>
          </cell>
          <cell r="F3367" t="str">
            <v>女</v>
          </cell>
          <cell r="G3367" t="str">
            <v>一般生</v>
          </cell>
        </row>
        <row r="3368">
          <cell r="B3368" t="str">
            <v>K223040406</v>
          </cell>
          <cell r="C3368" t="str">
            <v>休閒事業管理系(四技日)</v>
          </cell>
          <cell r="D3368" t="str">
            <v>謝秉諺</v>
          </cell>
          <cell r="E3368">
            <v>900211</v>
          </cell>
          <cell r="F3368" t="str">
            <v>女</v>
          </cell>
          <cell r="G3368" t="str">
            <v>一般生</v>
          </cell>
        </row>
        <row r="3369">
          <cell r="B3369" t="str">
            <v>O100532127</v>
          </cell>
          <cell r="C3369" t="str">
            <v>時尚造型設計系(四技日)</v>
          </cell>
          <cell r="D3369" t="str">
            <v>張呈浩</v>
          </cell>
          <cell r="E3369">
            <v>880914</v>
          </cell>
          <cell r="F3369" t="str">
            <v>男</v>
          </cell>
          <cell r="G3369" t="str">
            <v>輕度身心障礙學生</v>
          </cell>
        </row>
        <row r="3370">
          <cell r="B3370" t="str">
            <v>A230707097</v>
          </cell>
          <cell r="C3370" t="str">
            <v>幼兒保育系(四技日)</v>
          </cell>
          <cell r="D3370" t="str">
            <v>張妍懷</v>
          </cell>
          <cell r="E3370">
            <v>900826</v>
          </cell>
          <cell r="F3370" t="str">
            <v>女</v>
          </cell>
          <cell r="G3370" t="str">
            <v>一般生</v>
          </cell>
        </row>
        <row r="3371">
          <cell r="B3371" t="str">
            <v>K123123426</v>
          </cell>
          <cell r="C3371" t="str">
            <v>餐旅經營系(四技苗進)</v>
          </cell>
          <cell r="D3371" t="str">
            <v>鄭予翔</v>
          </cell>
          <cell r="E3371">
            <v>890428</v>
          </cell>
          <cell r="F3371" t="str">
            <v>男</v>
          </cell>
          <cell r="G3371" t="str">
            <v>一般生</v>
          </cell>
        </row>
        <row r="3372">
          <cell r="B3372" t="str">
            <v>H225519368</v>
          </cell>
          <cell r="C3372" t="str">
            <v>休閒事業管理系(四技日)</v>
          </cell>
          <cell r="D3372" t="str">
            <v>李佳玟</v>
          </cell>
          <cell r="E3372">
            <v>890910</v>
          </cell>
          <cell r="F3372" t="str">
            <v>女</v>
          </cell>
          <cell r="G3372" t="str">
            <v>一般生</v>
          </cell>
        </row>
        <row r="3373">
          <cell r="B3373" t="str">
            <v>H125557017</v>
          </cell>
          <cell r="C3373" t="str">
            <v>休閒運動管理系(四技日)</v>
          </cell>
          <cell r="D3373" t="str">
            <v>林威呈</v>
          </cell>
          <cell r="E3373">
            <v>900119</v>
          </cell>
          <cell r="F3373" t="str">
            <v>男</v>
          </cell>
          <cell r="G3373" t="str">
            <v>一般生</v>
          </cell>
        </row>
        <row r="3374">
          <cell r="B3374" t="str">
            <v>K222996945</v>
          </cell>
          <cell r="C3374" t="str">
            <v>行銷與流通管理系(四技苗進)</v>
          </cell>
          <cell r="D3374" t="str">
            <v>劉芳汝</v>
          </cell>
          <cell r="E3374">
            <v>880314</v>
          </cell>
          <cell r="F3374" t="str">
            <v>女</v>
          </cell>
          <cell r="G3374" t="str">
            <v>一般生</v>
          </cell>
        </row>
        <row r="3375">
          <cell r="B3375" t="str">
            <v>K223130665</v>
          </cell>
          <cell r="C3375" t="str">
            <v>時尚造型設計系(四技日)</v>
          </cell>
          <cell r="D3375" t="str">
            <v>謝采婠</v>
          </cell>
          <cell r="E3375">
            <v>910521</v>
          </cell>
          <cell r="F3375" t="str">
            <v>女</v>
          </cell>
          <cell r="G3375" t="str">
            <v>一般生</v>
          </cell>
        </row>
        <row r="3376">
          <cell r="B3376" t="str">
            <v>Q224266757</v>
          </cell>
          <cell r="C3376" t="str">
            <v>健康照顧社會工作系(四技日)</v>
          </cell>
          <cell r="D3376" t="str">
            <v>廖珮芬</v>
          </cell>
          <cell r="E3376">
            <v>890702</v>
          </cell>
          <cell r="F3376" t="str">
            <v>女</v>
          </cell>
          <cell r="G3376" t="str">
            <v>一般生</v>
          </cell>
        </row>
        <row r="3377">
          <cell r="B3377" t="str">
            <v>A230091941</v>
          </cell>
          <cell r="C3377" t="str">
            <v>健康照顧社會工作系(四技日)</v>
          </cell>
          <cell r="D3377" t="str">
            <v>施鈺貞</v>
          </cell>
          <cell r="E3377">
            <v>890309</v>
          </cell>
          <cell r="F3377" t="str">
            <v>女</v>
          </cell>
          <cell r="G3377" t="str">
            <v>一般生</v>
          </cell>
        </row>
        <row r="3378">
          <cell r="B3378" t="str">
            <v>F230708777</v>
          </cell>
          <cell r="C3378" t="str">
            <v>幼兒保育系(四技日)</v>
          </cell>
          <cell r="D3378" t="str">
            <v>黃郁婷</v>
          </cell>
          <cell r="E3378">
            <v>900323</v>
          </cell>
          <cell r="F3378" t="str">
            <v>女</v>
          </cell>
          <cell r="G3378" t="str">
            <v>一般生</v>
          </cell>
        </row>
        <row r="3379">
          <cell r="B3379" t="str">
            <v>H125429625</v>
          </cell>
          <cell r="C3379" t="str">
            <v>物聯網工程與應用學士學位學程(四技日)</v>
          </cell>
          <cell r="D3379" t="str">
            <v>林泓賢</v>
          </cell>
          <cell r="E3379">
            <v>891004</v>
          </cell>
          <cell r="F3379" t="str">
            <v>男</v>
          </cell>
          <cell r="G3379" t="str">
            <v>一般生</v>
          </cell>
        </row>
        <row r="3380">
          <cell r="B3380" t="str">
            <v>F230831986</v>
          </cell>
          <cell r="C3380" t="str">
            <v>社工(四技日)1A</v>
          </cell>
          <cell r="D3380" t="str">
            <v>李虹萱</v>
          </cell>
          <cell r="E3380">
            <v>910708</v>
          </cell>
          <cell r="F3380" t="str">
            <v>女</v>
          </cell>
          <cell r="G3380" t="str">
            <v>一般生</v>
          </cell>
        </row>
        <row r="3381">
          <cell r="B3381" t="str">
            <v>I200482525</v>
          </cell>
          <cell r="C3381" t="str">
            <v>幼兒保育系(四技日)</v>
          </cell>
          <cell r="D3381" t="str">
            <v>羅嘉欣</v>
          </cell>
          <cell r="E3381">
            <v>900923</v>
          </cell>
          <cell r="F3381" t="str">
            <v>女</v>
          </cell>
          <cell r="G3381" t="str">
            <v>一般生</v>
          </cell>
        </row>
        <row r="3382">
          <cell r="B3382" t="str">
            <v>F229796501</v>
          </cell>
          <cell r="C3382" t="str">
            <v>應用日語系(四技日)</v>
          </cell>
          <cell r="D3382" t="str">
            <v>張育雯</v>
          </cell>
          <cell r="E3382">
            <v>910203</v>
          </cell>
          <cell r="F3382" t="str">
            <v>女</v>
          </cell>
          <cell r="G3382" t="str">
            <v>一般生</v>
          </cell>
        </row>
        <row r="3383">
          <cell r="B3383" t="str">
            <v>K123232911</v>
          </cell>
          <cell r="C3383" t="str">
            <v>聯網工程與應用學士學位學程(四技日)</v>
          </cell>
          <cell r="D3383" t="str">
            <v>林柏勇</v>
          </cell>
          <cell r="E3383">
            <v>910709</v>
          </cell>
          <cell r="F3383" t="str">
            <v>男</v>
          </cell>
          <cell r="G3383" t="str">
            <v>中度身心障礙學生</v>
          </cell>
        </row>
        <row r="3384">
          <cell r="B3384" t="str">
            <v>L125679163</v>
          </cell>
          <cell r="C3384" t="str">
            <v>餐旅經營系(四技日)</v>
          </cell>
          <cell r="D3384" t="str">
            <v>彭虹偉</v>
          </cell>
          <cell r="E3384">
            <v>901121</v>
          </cell>
          <cell r="F3384" t="str">
            <v>男</v>
          </cell>
          <cell r="G3384" t="str">
            <v>一般生</v>
          </cell>
        </row>
        <row r="3385">
          <cell r="B3385" t="str">
            <v>H225772669</v>
          </cell>
          <cell r="C3385" t="str">
            <v>幼兒保育系(四技日)</v>
          </cell>
          <cell r="D3385" t="str">
            <v>曾祐美</v>
          </cell>
          <cell r="E3385">
            <v>910403</v>
          </cell>
          <cell r="F3385" t="str">
            <v>女</v>
          </cell>
          <cell r="G3385" t="str">
            <v>一般生</v>
          </cell>
        </row>
        <row r="3386">
          <cell r="B3386" t="str">
            <v>K123196367</v>
          </cell>
          <cell r="C3386" t="str">
            <v>多媒體與遊戲設計系(四技日)</v>
          </cell>
          <cell r="D3386" t="str">
            <v>蔡晨瀚</v>
          </cell>
          <cell r="E3386">
            <v>910317</v>
          </cell>
          <cell r="F3386" t="str">
            <v>男</v>
          </cell>
          <cell r="G3386" t="str">
            <v>一般生</v>
          </cell>
        </row>
        <row r="3387">
          <cell r="B3387" t="str">
            <v>L225432466</v>
          </cell>
          <cell r="C3387" t="str">
            <v>餐旅經營系(四技日)</v>
          </cell>
          <cell r="D3387" t="str">
            <v>陳涵潔</v>
          </cell>
          <cell r="E3387">
            <v>900103</v>
          </cell>
          <cell r="F3387" t="str">
            <v>女</v>
          </cell>
          <cell r="G3387" t="str">
            <v>一般生</v>
          </cell>
        </row>
        <row r="3388">
          <cell r="B3388" t="str">
            <v>F131003368</v>
          </cell>
          <cell r="C3388" t="str">
            <v>多媒體與遊戲設計系(四技日)</v>
          </cell>
          <cell r="D3388" t="str">
            <v>侯創博</v>
          </cell>
          <cell r="E3388">
            <v>891114</v>
          </cell>
          <cell r="F3388" t="str">
            <v>男</v>
          </cell>
          <cell r="G3388" t="str">
            <v>一般生</v>
          </cell>
        </row>
        <row r="3389">
          <cell r="B3389" t="str">
            <v>K123207267</v>
          </cell>
          <cell r="C3389" t="str">
            <v>物聯網工程與應用學士學位學程(四技日)</v>
          </cell>
          <cell r="D3389" t="str">
            <v>陳明輝</v>
          </cell>
          <cell r="E3389">
            <v>900716</v>
          </cell>
          <cell r="F3389" t="str">
            <v>男</v>
          </cell>
          <cell r="G3389" t="str">
            <v>一般生</v>
          </cell>
        </row>
        <row r="3390">
          <cell r="B3390" t="str">
            <v>F131390393</v>
          </cell>
          <cell r="C3390" t="str">
            <v>物聯網工程與應用學士學位學程(四技日)</v>
          </cell>
          <cell r="D3390" t="str">
            <v>劉傳峰</v>
          </cell>
          <cell r="E3390">
            <v>910715</v>
          </cell>
          <cell r="F3390" t="str">
            <v>男</v>
          </cell>
          <cell r="G3390" t="str">
            <v>一般生</v>
          </cell>
        </row>
        <row r="3391">
          <cell r="B3391" t="str">
            <v>F230086623</v>
          </cell>
          <cell r="C3391" t="str">
            <v>幼兒保育系(四技日)</v>
          </cell>
          <cell r="D3391" t="str">
            <v>李虹慧</v>
          </cell>
          <cell r="E3391">
            <v>880530</v>
          </cell>
          <cell r="F3391" t="str">
            <v>女</v>
          </cell>
          <cell r="G3391" t="str">
            <v>一般生</v>
          </cell>
        </row>
        <row r="3392">
          <cell r="B3392" t="str">
            <v>K123108483</v>
          </cell>
          <cell r="C3392" t="str">
            <v>行銷與流通管理系(四技日)</v>
          </cell>
          <cell r="D3392" t="str">
            <v>吳政宏</v>
          </cell>
          <cell r="E3392">
            <v>890429</v>
          </cell>
          <cell r="F3392" t="str">
            <v>男</v>
          </cell>
          <cell r="G3392" t="str">
            <v>一般生</v>
          </cell>
        </row>
        <row r="3393">
          <cell r="B3393" t="str">
            <v>J222916606</v>
          </cell>
          <cell r="C3393" t="str">
            <v>行銷與流通管理系(四技日)</v>
          </cell>
          <cell r="D3393" t="str">
            <v>陳佳慈</v>
          </cell>
          <cell r="E3393">
            <v>881113</v>
          </cell>
          <cell r="F3393" t="str">
            <v>女</v>
          </cell>
          <cell r="G3393" t="str">
            <v>一般生</v>
          </cell>
        </row>
        <row r="3394">
          <cell r="B3394" t="str">
            <v>O100626900</v>
          </cell>
          <cell r="C3394" t="str">
            <v>聯網工程與應用學士學位學程(四技日)</v>
          </cell>
          <cell r="D3394" t="str">
            <v>曾孝棋</v>
          </cell>
          <cell r="E3394">
            <v>900922</v>
          </cell>
          <cell r="F3394" t="str">
            <v>男</v>
          </cell>
          <cell r="G3394" t="str">
            <v>一般生</v>
          </cell>
        </row>
        <row r="3395">
          <cell r="B3395" t="str">
            <v>K123209421</v>
          </cell>
          <cell r="C3395" t="str">
            <v>物聯網工程與應用學士學位學程(四技日)</v>
          </cell>
          <cell r="D3395" t="str">
            <v>徐羽彤</v>
          </cell>
          <cell r="E3395">
            <v>901229</v>
          </cell>
          <cell r="F3395" t="str">
            <v>男</v>
          </cell>
          <cell r="G3395" t="str">
            <v>一般生</v>
          </cell>
        </row>
        <row r="3396">
          <cell r="B3396" t="str">
            <v>K123177522</v>
          </cell>
          <cell r="C3396" t="str">
            <v>網工程與應用學士學位學程(四技日)</v>
          </cell>
          <cell r="D3396" t="str">
            <v>陳文賢</v>
          </cell>
          <cell r="E3396">
            <v>900903</v>
          </cell>
          <cell r="F3396" t="str">
            <v>男</v>
          </cell>
          <cell r="G3396" t="str">
            <v>一般生</v>
          </cell>
        </row>
        <row r="3397">
          <cell r="B3397" t="str">
            <v>K123233776</v>
          </cell>
          <cell r="C3397" t="str">
            <v>網工程與應用學士學位學程(四技日)</v>
          </cell>
          <cell r="D3397" t="str">
            <v>饒峻榮</v>
          </cell>
          <cell r="E3397">
            <v>910830</v>
          </cell>
          <cell r="F3397" t="str">
            <v>男</v>
          </cell>
          <cell r="G3397" t="str">
            <v>一般生</v>
          </cell>
        </row>
        <row r="3398">
          <cell r="B3398" t="str">
            <v>K223070048</v>
          </cell>
          <cell r="C3398" t="str">
            <v>休閒事業管理系(四技日)</v>
          </cell>
          <cell r="D3398" t="str">
            <v>林依慧</v>
          </cell>
          <cell r="E3398">
            <v>900316</v>
          </cell>
          <cell r="F3398" t="str">
            <v>女</v>
          </cell>
          <cell r="G3398" t="str">
            <v>一般生</v>
          </cell>
        </row>
        <row r="3399">
          <cell r="B3399" t="str">
            <v>F230517758</v>
          </cell>
          <cell r="C3399" t="str">
            <v>幼兒保育系(四技日)</v>
          </cell>
          <cell r="D3399" t="str">
            <v>莊孟昕</v>
          </cell>
          <cell r="E3399">
            <v>910606</v>
          </cell>
          <cell r="F3399" t="str">
            <v>女</v>
          </cell>
          <cell r="G3399" t="str">
            <v>一般生</v>
          </cell>
        </row>
        <row r="3400">
          <cell r="B3400" t="str">
            <v>T225477551</v>
          </cell>
          <cell r="C3400" t="str">
            <v>幼兒保育系(四技日)</v>
          </cell>
          <cell r="D3400" t="str">
            <v>張伊姍</v>
          </cell>
          <cell r="E3400">
            <v>910706</v>
          </cell>
          <cell r="F3400" t="str">
            <v>女</v>
          </cell>
          <cell r="G3400" t="str">
            <v>一般生</v>
          </cell>
        </row>
        <row r="3401">
          <cell r="B3401" t="str">
            <v>A230544072</v>
          </cell>
          <cell r="C3401" t="str">
            <v>幼兒保育系(四技日)</v>
          </cell>
          <cell r="D3401" t="str">
            <v>王湘婷</v>
          </cell>
          <cell r="E3401">
            <v>900915</v>
          </cell>
          <cell r="F3401" t="str">
            <v>女</v>
          </cell>
          <cell r="G3401" t="str">
            <v>一般生</v>
          </cell>
        </row>
        <row r="3402">
          <cell r="B3402" t="str">
            <v>H225373362</v>
          </cell>
          <cell r="C3402" t="str">
            <v>幼兒保育系(四技日)</v>
          </cell>
          <cell r="D3402" t="str">
            <v>洪薇姍</v>
          </cell>
          <cell r="E3402">
            <v>890506</v>
          </cell>
          <cell r="F3402" t="str">
            <v>女</v>
          </cell>
          <cell r="G3402" t="str">
            <v>一般生</v>
          </cell>
        </row>
        <row r="3403">
          <cell r="B3403" t="str">
            <v>A230649198</v>
          </cell>
          <cell r="C3403" t="str">
            <v>幼兒保育系(四技日)</v>
          </cell>
          <cell r="D3403" t="str">
            <v>王杰敏</v>
          </cell>
          <cell r="E3403">
            <v>910820</v>
          </cell>
          <cell r="F3403" t="str">
            <v>女</v>
          </cell>
          <cell r="G3403" t="str">
            <v>一般生</v>
          </cell>
        </row>
        <row r="3404">
          <cell r="B3404" t="str">
            <v>H225535997</v>
          </cell>
          <cell r="C3404" t="str">
            <v>休閒事業管理系(四技日)</v>
          </cell>
          <cell r="D3404" t="str">
            <v>林姿均</v>
          </cell>
          <cell r="E3404">
            <v>900901</v>
          </cell>
          <cell r="F3404" t="str">
            <v>女</v>
          </cell>
          <cell r="G3404" t="str">
            <v>一般生</v>
          </cell>
        </row>
        <row r="3405">
          <cell r="B3405" t="str">
            <v>O200566170</v>
          </cell>
          <cell r="C3405" t="str">
            <v>觀光休閒管理系(四技日)</v>
          </cell>
          <cell r="D3405" t="str">
            <v>楊舒晴</v>
          </cell>
          <cell r="E3405">
            <v>900104</v>
          </cell>
          <cell r="F3405" t="str">
            <v>女</v>
          </cell>
          <cell r="G3405" t="str">
            <v>一般生</v>
          </cell>
        </row>
        <row r="3406">
          <cell r="B3406" t="str">
            <v>R224735212</v>
          </cell>
          <cell r="C3406" t="str">
            <v>休閒事業管理系(四技日)</v>
          </cell>
          <cell r="D3406" t="str">
            <v>吳心怡</v>
          </cell>
          <cell r="E3406">
            <v>900822</v>
          </cell>
          <cell r="F3406" t="str">
            <v>女</v>
          </cell>
          <cell r="G3406" t="str">
            <v>一般生</v>
          </cell>
        </row>
        <row r="3407">
          <cell r="B3407" t="str">
            <v>K223089476</v>
          </cell>
          <cell r="C3407" t="str">
            <v>觀光休閒管理系(四技日)</v>
          </cell>
          <cell r="D3407" t="str">
            <v>盧華苓</v>
          </cell>
          <cell r="E3407">
            <v>910227</v>
          </cell>
          <cell r="F3407" t="str">
            <v>女</v>
          </cell>
          <cell r="G3407" t="str">
            <v>一般生</v>
          </cell>
        </row>
        <row r="3408">
          <cell r="B3408" t="str">
            <v>J223017719</v>
          </cell>
          <cell r="C3408" t="str">
            <v>時尚造型設計系(四技日)</v>
          </cell>
          <cell r="D3408" t="str">
            <v>劉佳玟</v>
          </cell>
          <cell r="E3408">
            <v>910618</v>
          </cell>
          <cell r="F3408" t="str">
            <v>女</v>
          </cell>
          <cell r="G3408" t="str">
            <v>一般生</v>
          </cell>
        </row>
        <row r="3409">
          <cell r="B3409" t="str">
            <v>J223024312</v>
          </cell>
          <cell r="C3409" t="str">
            <v>時尚造型設計系(四技日)</v>
          </cell>
          <cell r="D3409" t="str">
            <v>楊秭樺</v>
          </cell>
          <cell r="E3409">
            <v>910225</v>
          </cell>
          <cell r="F3409" t="str">
            <v>女</v>
          </cell>
          <cell r="G3409" t="str">
            <v>一般生</v>
          </cell>
        </row>
        <row r="3410">
          <cell r="B3410" t="str">
            <v>H225505462</v>
          </cell>
          <cell r="C3410" t="str">
            <v>時尚造型設計系(四技日)</v>
          </cell>
          <cell r="D3410" t="str">
            <v>黃鈺涵</v>
          </cell>
          <cell r="E3410">
            <v>910408</v>
          </cell>
          <cell r="F3410" t="str">
            <v>女</v>
          </cell>
          <cell r="G3410" t="str">
            <v>一般生</v>
          </cell>
        </row>
        <row r="3411">
          <cell r="B3411" t="str">
            <v>T225626698</v>
          </cell>
          <cell r="C3411" t="str">
            <v>觀光休閒管理系(四技苗進)</v>
          </cell>
          <cell r="D3411" t="str">
            <v>陳以琳</v>
          </cell>
          <cell r="E3411">
            <v>901125</v>
          </cell>
          <cell r="F3411" t="str">
            <v>女</v>
          </cell>
          <cell r="G3411" t="str">
            <v>一般生</v>
          </cell>
        </row>
        <row r="3412">
          <cell r="B3412" t="str">
            <v>T125834581</v>
          </cell>
          <cell r="C3412" t="str">
            <v>觀光休閒管理系(四技日)</v>
          </cell>
          <cell r="D3412" t="str">
            <v>謝睿杰</v>
          </cell>
          <cell r="E3412">
            <v>900128</v>
          </cell>
          <cell r="F3412" t="str">
            <v>男</v>
          </cell>
          <cell r="G3412" t="str">
            <v>一般生</v>
          </cell>
        </row>
        <row r="3413">
          <cell r="B3413" t="str">
            <v>T125925425</v>
          </cell>
          <cell r="C3413" t="str">
            <v>應用日語系(四技日)</v>
          </cell>
          <cell r="D3413" t="str">
            <v>梁瀚午</v>
          </cell>
          <cell r="E3413">
            <v>900911</v>
          </cell>
          <cell r="F3413" t="str">
            <v>男</v>
          </cell>
          <cell r="G3413" t="str">
            <v>一般生</v>
          </cell>
        </row>
        <row r="3414">
          <cell r="B3414" t="str">
            <v>F130708971</v>
          </cell>
          <cell r="C3414" t="str">
            <v>休閒事業管理系(四技日)</v>
          </cell>
          <cell r="D3414" t="str">
            <v>楊毅宏</v>
          </cell>
          <cell r="E3414">
            <v>891204</v>
          </cell>
          <cell r="F3414" t="str">
            <v>男</v>
          </cell>
          <cell r="G3414" t="str">
            <v>一般生</v>
          </cell>
        </row>
        <row r="3415">
          <cell r="B3415" t="str">
            <v>B123434819</v>
          </cell>
          <cell r="C3415" t="str">
            <v>餐旅經營系(四技日)</v>
          </cell>
          <cell r="D3415" t="str">
            <v>黃巖富</v>
          </cell>
          <cell r="E3415">
            <v>901124</v>
          </cell>
          <cell r="F3415" t="str">
            <v>男</v>
          </cell>
          <cell r="G3415" t="str">
            <v>一般生</v>
          </cell>
        </row>
        <row r="3416">
          <cell r="B3416" t="str">
            <v>K223042099</v>
          </cell>
          <cell r="C3416" t="str">
            <v>餐旅經營系(四技日)</v>
          </cell>
          <cell r="D3416" t="str">
            <v>鄭珮妤</v>
          </cell>
          <cell r="E3416">
            <v>890427</v>
          </cell>
          <cell r="F3416" t="str">
            <v>女</v>
          </cell>
          <cell r="G3416" t="str">
            <v>一般生</v>
          </cell>
        </row>
        <row r="3417">
          <cell r="B3417" t="str">
            <v>H225574118</v>
          </cell>
          <cell r="C3417" t="str">
            <v>應用日語系(四技日)</v>
          </cell>
          <cell r="D3417" t="str">
            <v>熊如意</v>
          </cell>
          <cell r="E3417">
            <v>900630</v>
          </cell>
          <cell r="F3417" t="str">
            <v>女</v>
          </cell>
          <cell r="G3417" t="str">
            <v>一般生</v>
          </cell>
        </row>
        <row r="3418">
          <cell r="B3418" t="str">
            <v>K123163788</v>
          </cell>
          <cell r="C3418" t="str">
            <v>休閒事業管理系(四技苗進)</v>
          </cell>
          <cell r="D3418" t="str">
            <v>許艇</v>
          </cell>
          <cell r="E3418">
            <v>890818</v>
          </cell>
          <cell r="F3418" t="str">
            <v>男</v>
          </cell>
          <cell r="G3418" t="str">
            <v>一般生</v>
          </cell>
        </row>
        <row r="3419">
          <cell r="B3419" t="str">
            <v>K123227670</v>
          </cell>
          <cell r="C3419" t="str">
            <v>休閒運動管理系(四技日)</v>
          </cell>
          <cell r="D3419" t="str">
            <v>林逸夫</v>
          </cell>
          <cell r="E3419">
            <v>910527</v>
          </cell>
          <cell r="F3419" t="str">
            <v>男</v>
          </cell>
          <cell r="G3419" t="str">
            <v>一般生</v>
          </cell>
        </row>
        <row r="3420">
          <cell r="B3420" t="str">
            <v>K123159917</v>
          </cell>
          <cell r="C3420" t="str">
            <v>餐旅經營系(四技日)</v>
          </cell>
          <cell r="D3420" t="str">
            <v>許竹鎧</v>
          </cell>
          <cell r="E3420">
            <v>890812</v>
          </cell>
          <cell r="F3420" t="str">
            <v>男</v>
          </cell>
          <cell r="G3420" t="str">
            <v>一般生</v>
          </cell>
        </row>
        <row r="3421">
          <cell r="B3421" t="str">
            <v>K123202897</v>
          </cell>
          <cell r="C3421" t="str">
            <v>觀光休閒管理系(四技苗進)</v>
          </cell>
          <cell r="D3421" t="str">
            <v>鍾侑霖</v>
          </cell>
          <cell r="E3421">
            <v>901102</v>
          </cell>
          <cell r="F3421" t="str">
            <v>男</v>
          </cell>
          <cell r="G3421" t="str">
            <v>一般生</v>
          </cell>
        </row>
        <row r="3422">
          <cell r="B3422" t="str">
            <v>K221095332</v>
          </cell>
          <cell r="C3422" t="str">
            <v>觀光休閒管理系(碩士班)</v>
          </cell>
          <cell r="D3422" t="str">
            <v>蘇慧真</v>
          </cell>
          <cell r="E3422">
            <v>640314</v>
          </cell>
          <cell r="F3422" t="str">
            <v>女</v>
          </cell>
          <cell r="G3422" t="str">
            <v>一般生</v>
          </cell>
        </row>
        <row r="3423">
          <cell r="B3423" t="str">
            <v>S225485409</v>
          </cell>
          <cell r="C3423" t="str">
            <v>餐旅經營系(四技日)</v>
          </cell>
          <cell r="D3423" t="str">
            <v>鄭均柔</v>
          </cell>
          <cell r="E3423">
            <v>910104</v>
          </cell>
          <cell r="F3423" t="str">
            <v>女</v>
          </cell>
          <cell r="G3423" t="str">
            <v>一般生</v>
          </cell>
        </row>
        <row r="3424">
          <cell r="B3424" t="str">
            <v>A226865399</v>
          </cell>
          <cell r="C3424" t="str">
            <v>觀光休閒管理系(碩士班)</v>
          </cell>
          <cell r="D3424" t="str">
            <v>黃靖荃</v>
          </cell>
          <cell r="E3424">
            <v>630217</v>
          </cell>
          <cell r="F3424" t="str">
            <v>女</v>
          </cell>
          <cell r="G3424" t="str">
            <v>一般生</v>
          </cell>
        </row>
        <row r="3425">
          <cell r="B3425" t="str">
            <v>O100642235</v>
          </cell>
          <cell r="C3425" t="str">
            <v>觀光休閒管理系(四技日)</v>
          </cell>
          <cell r="D3425" t="str">
            <v>王承俊</v>
          </cell>
          <cell r="E3425">
            <v>910824</v>
          </cell>
          <cell r="F3425" t="str">
            <v>男</v>
          </cell>
          <cell r="G3425" t="str">
            <v>一般生</v>
          </cell>
        </row>
        <row r="3426">
          <cell r="B3426" t="str">
            <v>F230155712</v>
          </cell>
          <cell r="C3426" t="str">
            <v>應用日語系(四技日)</v>
          </cell>
          <cell r="D3426" t="str">
            <v>古雅琳</v>
          </cell>
          <cell r="E3426">
            <v>891006</v>
          </cell>
          <cell r="F3426" t="str">
            <v>女</v>
          </cell>
          <cell r="G3426" t="str">
            <v>一般生</v>
          </cell>
        </row>
        <row r="3427">
          <cell r="B3427" t="str">
            <v>K221928121</v>
          </cell>
          <cell r="C3427" t="str">
            <v>校外</v>
          </cell>
          <cell r="D3427" t="str">
            <v>曾伶華</v>
          </cell>
          <cell r="E3427">
            <v>710515</v>
          </cell>
          <cell r="F3427" t="str">
            <v>女</v>
          </cell>
          <cell r="G3427" t="str">
            <v>一般生</v>
          </cell>
        </row>
        <row r="3428">
          <cell r="B3428" t="str">
            <v>K222707975</v>
          </cell>
          <cell r="C3428" t="str">
            <v>多媒體與遊戲設計系(四技日)</v>
          </cell>
          <cell r="D3428" t="str">
            <v>徐沛詩</v>
          </cell>
          <cell r="E3428">
            <v>880129</v>
          </cell>
          <cell r="F3428" t="str">
            <v>女</v>
          </cell>
          <cell r="G3428" t="str">
            <v>一般生</v>
          </cell>
        </row>
        <row r="3429">
          <cell r="B3429" t="str">
            <v>H125550429</v>
          </cell>
          <cell r="C3429" t="str">
            <v>多媒體與遊戲設計系(四技日)</v>
          </cell>
          <cell r="D3429" t="str">
            <v>唐崇祐</v>
          </cell>
          <cell r="E3429">
            <v>891019</v>
          </cell>
          <cell r="F3429" t="str">
            <v>男</v>
          </cell>
          <cell r="G3429" t="str">
            <v>一般生</v>
          </cell>
        </row>
        <row r="3430">
          <cell r="B3430" t="str">
            <v>K123230355</v>
          </cell>
          <cell r="C3430" t="str">
            <v>物聯網工程與應用學士學位學程(四技日)</v>
          </cell>
          <cell r="D3430" t="str">
            <v>林晉瑋</v>
          </cell>
          <cell r="E3430">
            <v>901208</v>
          </cell>
          <cell r="F3430" t="str">
            <v>男</v>
          </cell>
          <cell r="G3430" t="str">
            <v>一般生</v>
          </cell>
        </row>
        <row r="3431">
          <cell r="B3431" t="str">
            <v>L225525975</v>
          </cell>
          <cell r="C3431" t="str">
            <v>時尚造型設計系(四技日)</v>
          </cell>
          <cell r="D3431" t="str">
            <v>張可欣</v>
          </cell>
          <cell r="E3431">
            <v>900926</v>
          </cell>
          <cell r="F3431" t="str">
            <v>女</v>
          </cell>
          <cell r="G3431" t="str">
            <v>一般生</v>
          </cell>
        </row>
        <row r="3432">
          <cell r="B3432" t="str">
            <v>H226026611</v>
          </cell>
          <cell r="C3432" t="str">
            <v>健康照顧社會工作系(四技日)</v>
          </cell>
          <cell r="D3432" t="str">
            <v>徐靜怡</v>
          </cell>
          <cell r="E3432">
            <v>910628</v>
          </cell>
          <cell r="F3432" t="str">
            <v>女</v>
          </cell>
          <cell r="G3432" t="str">
            <v>一般生</v>
          </cell>
        </row>
        <row r="3433">
          <cell r="B3433" t="str">
            <v>H225717953</v>
          </cell>
          <cell r="C3433" t="str">
            <v>健康照顧社會工作系(四技日)</v>
          </cell>
          <cell r="D3433" t="str">
            <v>江善宇</v>
          </cell>
          <cell r="E3433">
            <v>910315</v>
          </cell>
          <cell r="F3433" t="str">
            <v>女</v>
          </cell>
          <cell r="G3433" t="str">
            <v>一般生</v>
          </cell>
        </row>
        <row r="3434">
          <cell r="B3434" t="str">
            <v>K123251318</v>
          </cell>
          <cell r="C3434" t="str">
            <v>應用日語系(四技日)</v>
          </cell>
          <cell r="D3434" t="str">
            <v>吳俊宏</v>
          </cell>
          <cell r="E3434">
            <v>910806</v>
          </cell>
          <cell r="F3434" t="str">
            <v>男</v>
          </cell>
          <cell r="G3434" t="str">
            <v>一般生</v>
          </cell>
        </row>
        <row r="3435">
          <cell r="B3435" t="str">
            <v>F227119597</v>
          </cell>
          <cell r="C3435" t="str">
            <v>健康照顧社會工作系(四技日)</v>
          </cell>
          <cell r="D3435" t="str">
            <v>林秀娟</v>
          </cell>
          <cell r="E3435">
            <v>781231</v>
          </cell>
          <cell r="F3435" t="str">
            <v>女</v>
          </cell>
          <cell r="G3435" t="str">
            <v>一般生</v>
          </cell>
        </row>
        <row r="3436">
          <cell r="B3436" t="str">
            <v>L225449970</v>
          </cell>
          <cell r="C3436" t="str">
            <v>健康照顧社會工作系(四技日)</v>
          </cell>
          <cell r="D3436" t="str">
            <v>吳怡廷</v>
          </cell>
          <cell r="E3436">
            <v>901008</v>
          </cell>
          <cell r="F3436" t="str">
            <v>女</v>
          </cell>
          <cell r="G3436" t="str">
            <v>一般生</v>
          </cell>
        </row>
        <row r="3437">
          <cell r="B3437" t="str">
            <v>K223074242</v>
          </cell>
          <cell r="C3437" t="str">
            <v>物聯網工程與應用學士學位學程(四技日)</v>
          </cell>
          <cell r="D3437" t="str">
            <v>戴采玟</v>
          </cell>
          <cell r="E3437">
            <v>901208</v>
          </cell>
          <cell r="F3437" t="str">
            <v>女</v>
          </cell>
          <cell r="G3437" t="str">
            <v>一般生</v>
          </cell>
        </row>
        <row r="3438">
          <cell r="B3438" t="str">
            <v>K123201612</v>
          </cell>
          <cell r="C3438" t="str">
            <v>健康照顧社會工作系(四技日)</v>
          </cell>
          <cell r="D3438" t="str">
            <v>張偉倫</v>
          </cell>
          <cell r="E3438">
            <v>910522</v>
          </cell>
          <cell r="F3438" t="str">
            <v>男</v>
          </cell>
          <cell r="G3438" t="str">
            <v>一般生</v>
          </cell>
        </row>
        <row r="3439">
          <cell r="B3439" t="str">
            <v>H225692166</v>
          </cell>
          <cell r="C3439" t="str">
            <v>休閒運動管理系(四技日)</v>
          </cell>
          <cell r="D3439" t="str">
            <v>徐珮茹</v>
          </cell>
          <cell r="E3439">
            <v>910125</v>
          </cell>
          <cell r="F3439" t="str">
            <v>女</v>
          </cell>
          <cell r="G3439" t="str">
            <v>一般生</v>
          </cell>
        </row>
        <row r="3440">
          <cell r="B3440" t="str">
            <v>K201426402</v>
          </cell>
          <cell r="C3440" t="str">
            <v>時尚造型設計系(四技日)</v>
          </cell>
          <cell r="D3440" t="str">
            <v>林淑娟</v>
          </cell>
          <cell r="E3440">
            <v>470621</v>
          </cell>
          <cell r="F3440" t="str">
            <v>女</v>
          </cell>
          <cell r="G3440" t="str">
            <v>一般生</v>
          </cell>
        </row>
        <row r="3441">
          <cell r="B3441" t="str">
            <v>L225538132</v>
          </cell>
          <cell r="C3441" t="str">
            <v>餐旅經營系(四技日)</v>
          </cell>
          <cell r="D3441" t="str">
            <v>李霈柔</v>
          </cell>
          <cell r="E3441">
            <v>900915</v>
          </cell>
          <cell r="F3441" t="str">
            <v>女</v>
          </cell>
          <cell r="G3441" t="str">
            <v>一般生</v>
          </cell>
        </row>
        <row r="3442">
          <cell r="B3442" t="str">
            <v>B223518812</v>
          </cell>
          <cell r="C3442" t="str">
            <v>餐旅經營系(四技日)</v>
          </cell>
          <cell r="D3442" t="str">
            <v>石千代</v>
          </cell>
          <cell r="E3442">
            <v>910401</v>
          </cell>
          <cell r="F3442" t="str">
            <v>女</v>
          </cell>
          <cell r="G3442" t="str">
            <v>一般生</v>
          </cell>
        </row>
        <row r="3443">
          <cell r="B3443" t="str">
            <v>O100590361</v>
          </cell>
          <cell r="C3443" t="str">
            <v>應用日語系(四技日)</v>
          </cell>
          <cell r="D3443" t="str">
            <v>陳楷翔</v>
          </cell>
          <cell r="E3443">
            <v>891119</v>
          </cell>
          <cell r="F3443" t="str">
            <v>男</v>
          </cell>
          <cell r="G3443" t="str">
            <v>一般生</v>
          </cell>
        </row>
        <row r="3444">
          <cell r="B3444" t="str">
            <v>L225330412</v>
          </cell>
          <cell r="C3444" t="str">
            <v>應用日語系(四技日)</v>
          </cell>
          <cell r="D3444" t="str">
            <v>林淑</v>
          </cell>
          <cell r="E3444">
            <v>880820</v>
          </cell>
          <cell r="F3444" t="str">
            <v>女</v>
          </cell>
          <cell r="G3444" t="str">
            <v>一般生</v>
          </cell>
        </row>
        <row r="3445">
          <cell r="B3445" t="str">
            <v>K122769633</v>
          </cell>
          <cell r="C3445" t="str">
            <v>行銷與流通管理系(二技苗進)</v>
          </cell>
          <cell r="D3445" t="str">
            <v>葉家庠</v>
          </cell>
          <cell r="E3445">
            <v>841023</v>
          </cell>
          <cell r="F3445" t="str">
            <v>男</v>
          </cell>
          <cell r="G3445" t="str">
            <v>一般生</v>
          </cell>
        </row>
        <row r="3446">
          <cell r="B3446" t="str">
            <v>A230113460</v>
          </cell>
          <cell r="C3446" t="str">
            <v>幼兒保育系(四技日)</v>
          </cell>
          <cell r="D3446" t="str">
            <v>李佳穎</v>
          </cell>
          <cell r="E3446">
            <v>910701</v>
          </cell>
          <cell r="F3446" t="str">
            <v>女</v>
          </cell>
          <cell r="G3446" t="str">
            <v>一般生</v>
          </cell>
        </row>
        <row r="3447">
          <cell r="B3447" t="str">
            <v>K122541411</v>
          </cell>
          <cell r="C3447" t="str">
            <v>時尚造型設計系(二技苗進)</v>
          </cell>
          <cell r="D3447" t="str">
            <v>潘信章</v>
          </cell>
          <cell r="E3447">
            <v>790712</v>
          </cell>
          <cell r="F3447" t="str">
            <v>男</v>
          </cell>
          <cell r="G3447" t="str">
            <v>一般生</v>
          </cell>
        </row>
        <row r="3448">
          <cell r="B3448" t="str">
            <v>A131470962</v>
          </cell>
          <cell r="C3448" t="str">
            <v>休閒事業管理系(四技日)</v>
          </cell>
          <cell r="D3448" t="str">
            <v>來撒寶杜</v>
          </cell>
          <cell r="E3448">
            <v>900315</v>
          </cell>
          <cell r="F3448" t="str">
            <v>男</v>
          </cell>
          <cell r="G3448" t="str">
            <v>一般生</v>
          </cell>
        </row>
        <row r="3449">
          <cell r="B3449" t="str">
            <v>B223542603</v>
          </cell>
          <cell r="C3449" t="str">
            <v>休閒事業管理系(四技日)</v>
          </cell>
          <cell r="D3449" t="str">
            <v>周俍</v>
          </cell>
          <cell r="E3449">
            <v>900302</v>
          </cell>
          <cell r="F3449" t="str">
            <v>女</v>
          </cell>
          <cell r="G3449" t="str">
            <v>一般生</v>
          </cell>
        </row>
        <row r="3450">
          <cell r="B3450" t="str">
            <v>H225714925</v>
          </cell>
          <cell r="C3450" t="str">
            <v>幼兒保育系(四技日)</v>
          </cell>
          <cell r="D3450" t="str">
            <v>李佳真</v>
          </cell>
          <cell r="E3450">
            <v>910101</v>
          </cell>
          <cell r="F3450" t="str">
            <v>女</v>
          </cell>
          <cell r="G3450" t="str">
            <v>一般生</v>
          </cell>
        </row>
        <row r="3451">
          <cell r="B3451" t="str">
            <v>E225435211</v>
          </cell>
          <cell r="C3451" t="str">
            <v>應用日語系(四技日)</v>
          </cell>
          <cell r="D3451" t="str">
            <v>李怡儒</v>
          </cell>
          <cell r="E3451">
            <v>901116</v>
          </cell>
          <cell r="F3451" t="str">
            <v>女</v>
          </cell>
          <cell r="G3451" t="str">
            <v>一般生</v>
          </cell>
        </row>
        <row r="3452">
          <cell r="B3452" t="str">
            <v>K123144023</v>
          </cell>
          <cell r="C3452" t="str">
            <v>資訊管理系(四技苗進)</v>
          </cell>
          <cell r="D3452" t="str">
            <v>彭泉海</v>
          </cell>
          <cell r="E3452">
            <v>891018</v>
          </cell>
          <cell r="F3452" t="str">
            <v>男</v>
          </cell>
          <cell r="G3452" t="str">
            <v>一般生</v>
          </cell>
        </row>
        <row r="3453">
          <cell r="B3453" t="str">
            <v>K223139962</v>
          </cell>
          <cell r="C3453" t="str">
            <v>休閒運動管理系(四技日)</v>
          </cell>
          <cell r="D3453" t="str">
            <v>張瑜倢</v>
          </cell>
          <cell r="E3453">
            <v>910502</v>
          </cell>
          <cell r="F3453" t="str">
            <v>女</v>
          </cell>
          <cell r="G3453" t="str">
            <v>一般生</v>
          </cell>
        </row>
        <row r="3454">
          <cell r="B3454" t="str">
            <v>M222996133</v>
          </cell>
          <cell r="C3454" t="str">
            <v>健康照顧社會工作系(四技日)</v>
          </cell>
          <cell r="D3454" t="str">
            <v>邱楊宸</v>
          </cell>
          <cell r="E3454">
            <v>870418</v>
          </cell>
          <cell r="F3454" t="str">
            <v>女</v>
          </cell>
          <cell r="G3454" t="str">
            <v>一般生</v>
          </cell>
        </row>
        <row r="3455">
          <cell r="B3455" t="str">
            <v>K223038611</v>
          </cell>
          <cell r="C3455" t="str">
            <v>休閒運動管理系(四技日)</v>
          </cell>
          <cell r="D3455" t="str">
            <v>黃沛瑄</v>
          </cell>
          <cell r="E3455">
            <v>891007</v>
          </cell>
          <cell r="F3455" t="str">
            <v>女</v>
          </cell>
          <cell r="G3455" t="str">
            <v>一般生</v>
          </cell>
        </row>
        <row r="3456">
          <cell r="B3456" t="str">
            <v>J222999721</v>
          </cell>
          <cell r="C3456" t="str">
            <v>休閒運動管理系(四技日)</v>
          </cell>
          <cell r="D3456" t="str">
            <v>張宥綺</v>
          </cell>
          <cell r="E3456">
            <v>901106</v>
          </cell>
          <cell r="F3456" t="str">
            <v>女</v>
          </cell>
          <cell r="G3456" t="str">
            <v>一般生</v>
          </cell>
        </row>
        <row r="3457">
          <cell r="B3457" t="str">
            <v>L225557039</v>
          </cell>
          <cell r="C3457" t="str">
            <v>休閒運動管理系(四技日)</v>
          </cell>
          <cell r="D3457" t="str">
            <v>王巧婷</v>
          </cell>
          <cell r="E3457">
            <v>901112</v>
          </cell>
          <cell r="F3457" t="str">
            <v>女</v>
          </cell>
          <cell r="G3457" t="str">
            <v>一般生</v>
          </cell>
        </row>
        <row r="3458">
          <cell r="B3458" t="str">
            <v>H125878020</v>
          </cell>
          <cell r="C3458" t="str">
            <v>休閒運動管理系(四技日)</v>
          </cell>
          <cell r="D3458" t="str">
            <v>黃振翔</v>
          </cell>
          <cell r="E3458">
            <v>910330</v>
          </cell>
          <cell r="F3458" t="str">
            <v>男</v>
          </cell>
          <cell r="G3458" t="str">
            <v>一般生</v>
          </cell>
        </row>
        <row r="3459">
          <cell r="B3459" t="str">
            <v>K123191728</v>
          </cell>
          <cell r="C3459" t="str">
            <v>物聯網工程與應用學士學位學程(四技日)</v>
          </cell>
          <cell r="D3459" t="str">
            <v>張子祥</v>
          </cell>
          <cell r="E3459">
            <v>900927</v>
          </cell>
          <cell r="F3459" t="str">
            <v>男</v>
          </cell>
          <cell r="G3459" t="str">
            <v>一般生</v>
          </cell>
        </row>
        <row r="3460">
          <cell r="B3460" t="str">
            <v>I100502146</v>
          </cell>
          <cell r="C3460" t="str">
            <v>網工程與應用學士學位學程(四技日)</v>
          </cell>
          <cell r="D3460" t="str">
            <v>莊晉任</v>
          </cell>
          <cell r="E3460">
            <v>910101</v>
          </cell>
          <cell r="F3460" t="str">
            <v>男</v>
          </cell>
          <cell r="G3460" t="str">
            <v>一般生</v>
          </cell>
        </row>
        <row r="3461">
          <cell r="B3461" t="str">
            <v>B123583648</v>
          </cell>
          <cell r="C3461" t="str">
            <v>網工程與應用學士學位學程(四技日)</v>
          </cell>
          <cell r="D3461" t="str">
            <v>陸家丞</v>
          </cell>
          <cell r="E3461">
            <v>910726</v>
          </cell>
          <cell r="F3461" t="str">
            <v>男</v>
          </cell>
          <cell r="G3461" t="str">
            <v>一般生</v>
          </cell>
        </row>
        <row r="3462">
          <cell r="B3462" t="str">
            <v>K123156265</v>
          </cell>
          <cell r="C3462" t="str">
            <v>餐旅經營系(四技苗進)</v>
          </cell>
          <cell r="D3462" t="str">
            <v>洪森鴻</v>
          </cell>
          <cell r="E3462">
            <v>891002</v>
          </cell>
          <cell r="F3462" t="str">
            <v>男</v>
          </cell>
          <cell r="G3462" t="str">
            <v>一般生</v>
          </cell>
        </row>
        <row r="3463">
          <cell r="B3463" t="str">
            <v>V121362602</v>
          </cell>
          <cell r="C3463" t="str">
            <v>健康照顧社會工作系(二技苗進)</v>
          </cell>
          <cell r="D3463" t="str">
            <v>莊政雄</v>
          </cell>
          <cell r="E3463">
            <v>610525</v>
          </cell>
          <cell r="F3463" t="str">
            <v>男</v>
          </cell>
          <cell r="G3463" t="str">
            <v>一般生</v>
          </cell>
        </row>
        <row r="3464">
          <cell r="B3464" t="str">
            <v>J223004329</v>
          </cell>
          <cell r="C3464" t="str">
            <v>多媒體與遊戲設計系(四技日)</v>
          </cell>
          <cell r="D3464" t="str">
            <v>范如葳</v>
          </cell>
          <cell r="E3464">
            <v>900916</v>
          </cell>
          <cell r="F3464" t="str">
            <v>女</v>
          </cell>
          <cell r="G3464" t="str">
            <v>一般生</v>
          </cell>
        </row>
        <row r="3465">
          <cell r="B3465" t="str">
            <v>K222962225</v>
          </cell>
          <cell r="C3465" t="str">
            <v>應日畢業學生</v>
          </cell>
          <cell r="D3465" t="str">
            <v>楊苡彤</v>
          </cell>
          <cell r="E3465">
            <v>861129</v>
          </cell>
          <cell r="F3465" t="str">
            <v>女</v>
          </cell>
          <cell r="G3465" t="str">
            <v>一般生</v>
          </cell>
        </row>
        <row r="3466">
          <cell r="B3466" t="str">
            <v>H125445503</v>
          </cell>
          <cell r="C3466" t="str">
            <v>餐旅經營系(四技日)</v>
          </cell>
          <cell r="D3466" t="str">
            <v>黃子齊</v>
          </cell>
          <cell r="E3466">
            <v>900415</v>
          </cell>
          <cell r="F3466" t="str">
            <v>男</v>
          </cell>
          <cell r="G3466" t="str">
            <v>一般生</v>
          </cell>
        </row>
        <row r="3467">
          <cell r="B3467" t="str">
            <v>L125585522</v>
          </cell>
          <cell r="C3467" t="str">
            <v>休閒運動管理系(四技日)</v>
          </cell>
          <cell r="D3467" t="str">
            <v>張誌倫</v>
          </cell>
          <cell r="E3467">
            <v>891028</v>
          </cell>
          <cell r="F3467" t="str">
            <v>男</v>
          </cell>
          <cell r="G3467" t="str">
            <v>一般生</v>
          </cell>
        </row>
        <row r="3468">
          <cell r="B3468" t="str">
            <v>F131859173</v>
          </cell>
          <cell r="C3468" t="str">
            <v>觀光休閒管理系(四技日)</v>
          </cell>
          <cell r="D3468" t="str">
            <v>陳昶衡</v>
          </cell>
          <cell r="E3468">
            <v>890908</v>
          </cell>
          <cell r="F3468" t="str">
            <v>男</v>
          </cell>
          <cell r="G3468" t="str">
            <v>一般生</v>
          </cell>
        </row>
        <row r="3469">
          <cell r="B3469" t="str">
            <v>H125573226</v>
          </cell>
          <cell r="C3469" t="str">
            <v>多媒體與遊戲設計系(四技日)</v>
          </cell>
          <cell r="D3469" t="str">
            <v>楊宗錡</v>
          </cell>
          <cell r="E3469">
            <v>900603</v>
          </cell>
          <cell r="F3469" t="str">
            <v>男</v>
          </cell>
          <cell r="G3469" t="str">
            <v>一般生</v>
          </cell>
        </row>
        <row r="3470">
          <cell r="B3470" t="str">
            <v>F230829020</v>
          </cell>
          <cell r="C3470" t="str">
            <v>休閒運動管理系(四技日)</v>
          </cell>
          <cell r="D3470" t="str">
            <v>劉品妤</v>
          </cell>
          <cell r="E3470">
            <v>910806</v>
          </cell>
          <cell r="F3470" t="str">
            <v>女</v>
          </cell>
          <cell r="G3470" t="str">
            <v>一般生</v>
          </cell>
        </row>
        <row r="3471">
          <cell r="B3471" t="str">
            <v>K223016955</v>
          </cell>
          <cell r="C3471" t="str">
            <v>時尚造型設計系(四技日)</v>
          </cell>
          <cell r="D3471" t="str">
            <v>黃湘</v>
          </cell>
          <cell r="E3471">
            <v>890229</v>
          </cell>
          <cell r="F3471" t="str">
            <v>女</v>
          </cell>
          <cell r="G3471" t="str">
            <v>一般生</v>
          </cell>
        </row>
        <row r="3472">
          <cell r="B3472" t="str">
            <v>K223072560</v>
          </cell>
          <cell r="C3472" t="str">
            <v>時尚造型設計系(四技日)</v>
          </cell>
          <cell r="D3472" t="str">
            <v>杜翎如</v>
          </cell>
          <cell r="E3472">
            <v>900505</v>
          </cell>
          <cell r="F3472" t="str">
            <v>女</v>
          </cell>
          <cell r="G3472" t="str">
            <v>一般生</v>
          </cell>
        </row>
        <row r="3473">
          <cell r="B3473" t="str">
            <v>K223075338</v>
          </cell>
          <cell r="C3473" t="str">
            <v>行銷與流通管理系(四技日)</v>
          </cell>
          <cell r="D3473" t="str">
            <v>黃愛菁</v>
          </cell>
          <cell r="E3473">
            <v>900505</v>
          </cell>
          <cell r="F3473" t="str">
            <v>女</v>
          </cell>
          <cell r="G3473" t="str">
            <v>一般生</v>
          </cell>
        </row>
        <row r="3474">
          <cell r="B3474" t="str">
            <v>K223013730</v>
          </cell>
          <cell r="C3474" t="str">
            <v>行銷與流通管理系(四技日)</v>
          </cell>
          <cell r="D3474" t="str">
            <v>邱意嘉</v>
          </cell>
          <cell r="E3474">
            <v>891107</v>
          </cell>
          <cell r="F3474" t="str">
            <v>女</v>
          </cell>
          <cell r="G3474" t="str">
            <v>一般生</v>
          </cell>
        </row>
        <row r="3475">
          <cell r="B3475" t="str">
            <v>Q224333646</v>
          </cell>
          <cell r="C3475" t="str">
            <v>時尚造型設計系(四技日)</v>
          </cell>
          <cell r="D3475" t="str">
            <v>蔡宜軒</v>
          </cell>
          <cell r="E3475">
            <v>901117</v>
          </cell>
          <cell r="F3475" t="str">
            <v>女</v>
          </cell>
          <cell r="G3475" t="str">
            <v>一般生</v>
          </cell>
        </row>
        <row r="3476">
          <cell r="B3476" t="str">
            <v>K223135428</v>
          </cell>
          <cell r="C3476" t="str">
            <v>時尚造型設計系(四技日)</v>
          </cell>
          <cell r="D3476" t="str">
            <v>張珮珊</v>
          </cell>
          <cell r="E3476">
            <v>910815</v>
          </cell>
          <cell r="F3476" t="str">
            <v>女</v>
          </cell>
          <cell r="G3476" t="str">
            <v>一般生</v>
          </cell>
        </row>
        <row r="3477">
          <cell r="F3477" t="str">
            <v/>
          </cell>
        </row>
      </sheetData>
      <sheetData sheetId="1"/>
      <sheetData sheetId="2">
        <row r="2">
          <cell r="A2">
            <v>1070901</v>
          </cell>
          <cell r="B2">
            <v>107</v>
          </cell>
          <cell r="C2">
            <v>9</v>
          </cell>
          <cell r="D2">
            <v>1</v>
          </cell>
          <cell r="E2" t="str">
            <v>六</v>
          </cell>
        </row>
        <row r="3">
          <cell r="A3">
            <v>1070902</v>
          </cell>
          <cell r="B3">
            <v>107</v>
          </cell>
          <cell r="C3">
            <v>9</v>
          </cell>
          <cell r="D3">
            <v>2</v>
          </cell>
          <cell r="E3" t="str">
            <v>日</v>
          </cell>
        </row>
        <row r="4">
          <cell r="A4">
            <v>1070903</v>
          </cell>
          <cell r="B4">
            <v>107</v>
          </cell>
          <cell r="C4">
            <v>9</v>
          </cell>
          <cell r="D4">
            <v>3</v>
          </cell>
          <cell r="E4" t="str">
            <v>一</v>
          </cell>
        </row>
        <row r="5">
          <cell r="A5">
            <v>1070904</v>
          </cell>
          <cell r="B5">
            <v>107</v>
          </cell>
          <cell r="C5">
            <v>9</v>
          </cell>
          <cell r="D5">
            <v>4</v>
          </cell>
          <cell r="E5" t="str">
            <v>二</v>
          </cell>
        </row>
        <row r="6">
          <cell r="A6">
            <v>1070905</v>
          </cell>
          <cell r="B6">
            <v>107</v>
          </cell>
          <cell r="C6">
            <v>9</v>
          </cell>
          <cell r="D6">
            <v>5</v>
          </cell>
          <cell r="E6" t="str">
            <v>三</v>
          </cell>
        </row>
        <row r="7">
          <cell r="A7">
            <v>1070906</v>
          </cell>
          <cell r="B7">
            <v>107</v>
          </cell>
          <cell r="C7">
            <v>9</v>
          </cell>
          <cell r="D7">
            <v>6</v>
          </cell>
          <cell r="E7" t="str">
            <v>四</v>
          </cell>
        </row>
        <row r="8">
          <cell r="A8">
            <v>1070907</v>
          </cell>
          <cell r="B8">
            <v>107</v>
          </cell>
          <cell r="C8">
            <v>9</v>
          </cell>
          <cell r="D8">
            <v>7</v>
          </cell>
          <cell r="E8" t="str">
            <v>五</v>
          </cell>
        </row>
        <row r="9">
          <cell r="A9">
            <v>1070908</v>
          </cell>
          <cell r="B9">
            <v>107</v>
          </cell>
          <cell r="C9">
            <v>9</v>
          </cell>
          <cell r="D9">
            <v>8</v>
          </cell>
          <cell r="E9" t="str">
            <v>六</v>
          </cell>
        </row>
        <row r="10">
          <cell r="A10">
            <v>1070909</v>
          </cell>
          <cell r="B10">
            <v>107</v>
          </cell>
          <cell r="C10">
            <v>9</v>
          </cell>
          <cell r="D10">
            <v>9</v>
          </cell>
          <cell r="E10" t="str">
            <v>日</v>
          </cell>
        </row>
        <row r="11">
          <cell r="A11">
            <v>1070910</v>
          </cell>
          <cell r="B11">
            <v>107</v>
          </cell>
          <cell r="C11">
            <v>9</v>
          </cell>
          <cell r="D11">
            <v>10</v>
          </cell>
          <cell r="E11" t="str">
            <v>一</v>
          </cell>
        </row>
        <row r="12">
          <cell r="A12">
            <v>1070911</v>
          </cell>
          <cell r="B12">
            <v>107</v>
          </cell>
          <cell r="C12">
            <v>9</v>
          </cell>
          <cell r="D12">
            <v>11</v>
          </cell>
          <cell r="E12" t="str">
            <v>二</v>
          </cell>
        </row>
        <row r="13">
          <cell r="A13">
            <v>1070912</v>
          </cell>
          <cell r="B13">
            <v>107</v>
          </cell>
          <cell r="C13">
            <v>9</v>
          </cell>
          <cell r="D13">
            <v>12</v>
          </cell>
          <cell r="E13" t="str">
            <v>三</v>
          </cell>
        </row>
        <row r="14">
          <cell r="A14">
            <v>1070913</v>
          </cell>
          <cell r="B14">
            <v>107</v>
          </cell>
          <cell r="C14">
            <v>9</v>
          </cell>
          <cell r="D14">
            <v>13</v>
          </cell>
          <cell r="E14" t="str">
            <v>四</v>
          </cell>
        </row>
        <row r="15">
          <cell r="A15">
            <v>1070914</v>
          </cell>
          <cell r="B15">
            <v>107</v>
          </cell>
          <cell r="C15">
            <v>9</v>
          </cell>
          <cell r="D15">
            <v>14</v>
          </cell>
          <cell r="E15" t="str">
            <v>五</v>
          </cell>
        </row>
        <row r="16">
          <cell r="A16">
            <v>1070915</v>
          </cell>
          <cell r="B16">
            <v>107</v>
          </cell>
          <cell r="C16">
            <v>9</v>
          </cell>
          <cell r="D16">
            <v>15</v>
          </cell>
          <cell r="E16" t="str">
            <v>六</v>
          </cell>
        </row>
        <row r="17">
          <cell r="A17">
            <v>1070916</v>
          </cell>
          <cell r="B17">
            <v>107</v>
          </cell>
          <cell r="C17">
            <v>9</v>
          </cell>
          <cell r="D17">
            <v>16</v>
          </cell>
          <cell r="E17" t="str">
            <v>日</v>
          </cell>
        </row>
        <row r="18">
          <cell r="A18">
            <v>1070917</v>
          </cell>
          <cell r="B18">
            <v>107</v>
          </cell>
          <cell r="C18">
            <v>9</v>
          </cell>
          <cell r="D18">
            <v>17</v>
          </cell>
          <cell r="E18" t="str">
            <v>一</v>
          </cell>
        </row>
        <row r="19">
          <cell r="A19">
            <v>1070918</v>
          </cell>
          <cell r="B19">
            <v>107</v>
          </cell>
          <cell r="C19">
            <v>9</v>
          </cell>
          <cell r="D19">
            <v>18</v>
          </cell>
          <cell r="E19" t="str">
            <v>二</v>
          </cell>
        </row>
        <row r="20">
          <cell r="A20">
            <v>1070919</v>
          </cell>
          <cell r="B20">
            <v>107</v>
          </cell>
          <cell r="C20">
            <v>9</v>
          </cell>
          <cell r="D20">
            <v>19</v>
          </cell>
          <cell r="E20" t="str">
            <v>三</v>
          </cell>
        </row>
        <row r="21">
          <cell r="A21">
            <v>1070920</v>
          </cell>
          <cell r="B21">
            <v>107</v>
          </cell>
          <cell r="C21">
            <v>9</v>
          </cell>
          <cell r="D21">
            <v>20</v>
          </cell>
          <cell r="E21" t="str">
            <v>四</v>
          </cell>
        </row>
        <row r="22">
          <cell r="A22">
            <v>1070921</v>
          </cell>
          <cell r="B22">
            <v>107</v>
          </cell>
          <cell r="C22">
            <v>9</v>
          </cell>
          <cell r="D22">
            <v>21</v>
          </cell>
          <cell r="E22" t="str">
            <v>五</v>
          </cell>
        </row>
        <row r="23">
          <cell r="A23">
            <v>1070922</v>
          </cell>
          <cell r="B23">
            <v>107</v>
          </cell>
          <cell r="C23">
            <v>9</v>
          </cell>
          <cell r="D23">
            <v>22</v>
          </cell>
          <cell r="E23" t="str">
            <v>六</v>
          </cell>
        </row>
        <row r="24">
          <cell r="A24">
            <v>1070923</v>
          </cell>
          <cell r="B24">
            <v>107</v>
          </cell>
          <cell r="C24">
            <v>9</v>
          </cell>
          <cell r="D24">
            <v>23</v>
          </cell>
          <cell r="E24" t="str">
            <v>日</v>
          </cell>
        </row>
        <row r="25">
          <cell r="A25">
            <v>1070924</v>
          </cell>
          <cell r="B25">
            <v>107</v>
          </cell>
          <cell r="C25">
            <v>9</v>
          </cell>
          <cell r="D25">
            <v>24</v>
          </cell>
          <cell r="E25" t="str">
            <v>一</v>
          </cell>
        </row>
        <row r="26">
          <cell r="A26">
            <v>1070925</v>
          </cell>
          <cell r="B26">
            <v>107</v>
          </cell>
          <cell r="C26">
            <v>9</v>
          </cell>
          <cell r="D26">
            <v>25</v>
          </cell>
          <cell r="E26" t="str">
            <v>二</v>
          </cell>
        </row>
        <row r="27">
          <cell r="A27">
            <v>1070926</v>
          </cell>
          <cell r="B27">
            <v>107</v>
          </cell>
          <cell r="C27">
            <v>9</v>
          </cell>
          <cell r="D27">
            <v>26</v>
          </cell>
          <cell r="E27" t="str">
            <v>三</v>
          </cell>
        </row>
        <row r="28">
          <cell r="A28">
            <v>1070927</v>
          </cell>
          <cell r="B28">
            <v>107</v>
          </cell>
          <cell r="C28">
            <v>9</v>
          </cell>
          <cell r="D28">
            <v>27</v>
          </cell>
          <cell r="E28" t="str">
            <v>四</v>
          </cell>
        </row>
        <row r="29">
          <cell r="A29">
            <v>1070928</v>
          </cell>
          <cell r="B29">
            <v>107</v>
          </cell>
          <cell r="C29">
            <v>9</v>
          </cell>
          <cell r="D29">
            <v>28</v>
          </cell>
          <cell r="E29" t="str">
            <v>五</v>
          </cell>
        </row>
        <row r="30">
          <cell r="A30">
            <v>1070929</v>
          </cell>
          <cell r="B30">
            <v>107</v>
          </cell>
          <cell r="C30">
            <v>9</v>
          </cell>
          <cell r="D30">
            <v>29</v>
          </cell>
          <cell r="E30" t="str">
            <v>六</v>
          </cell>
        </row>
        <row r="31">
          <cell r="A31">
            <v>1070930</v>
          </cell>
          <cell r="B31">
            <v>107</v>
          </cell>
          <cell r="C31">
            <v>9</v>
          </cell>
          <cell r="D31">
            <v>30</v>
          </cell>
          <cell r="E31" t="str">
            <v>日</v>
          </cell>
        </row>
        <row r="32">
          <cell r="A32">
            <v>1071001</v>
          </cell>
          <cell r="B32">
            <v>107</v>
          </cell>
          <cell r="C32">
            <v>10</v>
          </cell>
          <cell r="D32">
            <v>1</v>
          </cell>
          <cell r="E32" t="str">
            <v>一</v>
          </cell>
        </row>
        <row r="33">
          <cell r="A33">
            <v>1071002</v>
          </cell>
          <cell r="B33">
            <v>107</v>
          </cell>
          <cell r="C33">
            <v>10</v>
          </cell>
          <cell r="D33">
            <v>2</v>
          </cell>
          <cell r="E33" t="str">
            <v>二</v>
          </cell>
        </row>
        <row r="34">
          <cell r="A34">
            <v>1071003</v>
          </cell>
          <cell r="B34">
            <v>107</v>
          </cell>
          <cell r="C34">
            <v>10</v>
          </cell>
          <cell r="D34">
            <v>3</v>
          </cell>
          <cell r="E34" t="str">
            <v>三</v>
          </cell>
        </row>
        <row r="35">
          <cell r="A35">
            <v>1071004</v>
          </cell>
          <cell r="B35">
            <v>107</v>
          </cell>
          <cell r="C35">
            <v>10</v>
          </cell>
          <cell r="D35">
            <v>4</v>
          </cell>
          <cell r="E35" t="str">
            <v>四</v>
          </cell>
        </row>
        <row r="36">
          <cell r="A36">
            <v>1071005</v>
          </cell>
          <cell r="B36">
            <v>107</v>
          </cell>
          <cell r="C36">
            <v>10</v>
          </cell>
          <cell r="D36">
            <v>5</v>
          </cell>
          <cell r="E36" t="str">
            <v>五</v>
          </cell>
        </row>
        <row r="37">
          <cell r="A37">
            <v>1071006</v>
          </cell>
          <cell r="B37">
            <v>107</v>
          </cell>
          <cell r="C37">
            <v>10</v>
          </cell>
          <cell r="D37">
            <v>6</v>
          </cell>
          <cell r="E37" t="str">
            <v>六</v>
          </cell>
        </row>
        <row r="38">
          <cell r="A38">
            <v>1071007</v>
          </cell>
          <cell r="B38">
            <v>107</v>
          </cell>
          <cell r="C38">
            <v>10</v>
          </cell>
          <cell r="D38">
            <v>7</v>
          </cell>
          <cell r="E38" t="str">
            <v>日</v>
          </cell>
        </row>
        <row r="39">
          <cell r="A39">
            <v>1071008</v>
          </cell>
          <cell r="B39">
            <v>107</v>
          </cell>
          <cell r="C39">
            <v>10</v>
          </cell>
          <cell r="D39">
            <v>8</v>
          </cell>
          <cell r="E39" t="str">
            <v>一</v>
          </cell>
        </row>
        <row r="40">
          <cell r="A40">
            <v>1071009</v>
          </cell>
          <cell r="B40">
            <v>107</v>
          </cell>
          <cell r="C40">
            <v>10</v>
          </cell>
          <cell r="D40">
            <v>9</v>
          </cell>
          <cell r="E40" t="str">
            <v>二</v>
          </cell>
        </row>
        <row r="41">
          <cell r="A41">
            <v>1071010</v>
          </cell>
          <cell r="B41">
            <v>107</v>
          </cell>
          <cell r="C41">
            <v>10</v>
          </cell>
          <cell r="D41">
            <v>10</v>
          </cell>
          <cell r="E41" t="str">
            <v>三</v>
          </cell>
        </row>
        <row r="42">
          <cell r="A42">
            <v>1071011</v>
          </cell>
          <cell r="B42">
            <v>107</v>
          </cell>
          <cell r="C42">
            <v>10</v>
          </cell>
          <cell r="D42">
            <v>11</v>
          </cell>
          <cell r="E42" t="str">
            <v>四</v>
          </cell>
        </row>
        <row r="43">
          <cell r="A43">
            <v>1071012</v>
          </cell>
          <cell r="B43">
            <v>107</v>
          </cell>
          <cell r="C43">
            <v>10</v>
          </cell>
          <cell r="D43">
            <v>12</v>
          </cell>
          <cell r="E43" t="str">
            <v>五</v>
          </cell>
        </row>
        <row r="44">
          <cell r="A44">
            <v>1071013</v>
          </cell>
          <cell r="B44">
            <v>107</v>
          </cell>
          <cell r="C44">
            <v>10</v>
          </cell>
          <cell r="D44">
            <v>13</v>
          </cell>
          <cell r="E44" t="str">
            <v>六</v>
          </cell>
        </row>
        <row r="45">
          <cell r="A45">
            <v>1071014</v>
          </cell>
          <cell r="B45">
            <v>107</v>
          </cell>
          <cell r="C45">
            <v>10</v>
          </cell>
          <cell r="D45">
            <v>14</v>
          </cell>
          <cell r="E45" t="str">
            <v>日</v>
          </cell>
        </row>
        <row r="46">
          <cell r="A46">
            <v>1071015</v>
          </cell>
          <cell r="B46">
            <v>107</v>
          </cell>
          <cell r="C46">
            <v>10</v>
          </cell>
          <cell r="D46">
            <v>15</v>
          </cell>
          <cell r="E46" t="str">
            <v>一</v>
          </cell>
        </row>
        <row r="47">
          <cell r="A47">
            <v>1071016</v>
          </cell>
          <cell r="B47">
            <v>107</v>
          </cell>
          <cell r="C47">
            <v>10</v>
          </cell>
          <cell r="D47">
            <v>16</v>
          </cell>
          <cell r="E47" t="str">
            <v>二</v>
          </cell>
        </row>
        <row r="48">
          <cell r="A48">
            <v>1071017</v>
          </cell>
          <cell r="B48">
            <v>107</v>
          </cell>
          <cell r="C48">
            <v>10</v>
          </cell>
          <cell r="D48">
            <v>17</v>
          </cell>
          <cell r="E48" t="str">
            <v>三</v>
          </cell>
        </row>
        <row r="49">
          <cell r="A49">
            <v>1071018</v>
          </cell>
          <cell r="B49">
            <v>107</v>
          </cell>
          <cell r="C49">
            <v>10</v>
          </cell>
          <cell r="D49">
            <v>18</v>
          </cell>
          <cell r="E49" t="str">
            <v>四</v>
          </cell>
        </row>
        <row r="50">
          <cell r="A50">
            <v>1071019</v>
          </cell>
          <cell r="B50">
            <v>107</v>
          </cell>
          <cell r="C50">
            <v>10</v>
          </cell>
          <cell r="D50">
            <v>19</v>
          </cell>
          <cell r="E50" t="str">
            <v>五</v>
          </cell>
        </row>
        <row r="51">
          <cell r="A51">
            <v>1071020</v>
          </cell>
          <cell r="B51">
            <v>107</v>
          </cell>
          <cell r="C51">
            <v>10</v>
          </cell>
          <cell r="D51">
            <v>20</v>
          </cell>
          <cell r="E51" t="str">
            <v>六</v>
          </cell>
        </row>
        <row r="52">
          <cell r="A52">
            <v>1071021</v>
          </cell>
          <cell r="B52">
            <v>107</v>
          </cell>
          <cell r="C52">
            <v>10</v>
          </cell>
          <cell r="D52">
            <v>21</v>
          </cell>
          <cell r="E52" t="str">
            <v>日</v>
          </cell>
        </row>
        <row r="53">
          <cell r="A53">
            <v>1071022</v>
          </cell>
          <cell r="B53">
            <v>107</v>
          </cell>
          <cell r="C53">
            <v>10</v>
          </cell>
          <cell r="D53">
            <v>22</v>
          </cell>
          <cell r="E53" t="str">
            <v>一</v>
          </cell>
        </row>
        <row r="54">
          <cell r="A54">
            <v>1071023</v>
          </cell>
          <cell r="B54">
            <v>107</v>
          </cell>
          <cell r="C54">
            <v>10</v>
          </cell>
          <cell r="D54">
            <v>23</v>
          </cell>
          <cell r="E54" t="str">
            <v>二</v>
          </cell>
        </row>
        <row r="55">
          <cell r="A55">
            <v>1071024</v>
          </cell>
          <cell r="B55">
            <v>107</v>
          </cell>
          <cell r="C55">
            <v>10</v>
          </cell>
          <cell r="D55">
            <v>24</v>
          </cell>
          <cell r="E55" t="str">
            <v>三</v>
          </cell>
        </row>
        <row r="56">
          <cell r="A56">
            <v>1071025</v>
          </cell>
          <cell r="B56">
            <v>107</v>
          </cell>
          <cell r="C56">
            <v>10</v>
          </cell>
          <cell r="D56">
            <v>25</v>
          </cell>
          <cell r="E56" t="str">
            <v>四</v>
          </cell>
        </row>
        <row r="57">
          <cell r="A57">
            <v>1071026</v>
          </cell>
          <cell r="B57">
            <v>107</v>
          </cell>
          <cell r="C57">
            <v>10</v>
          </cell>
          <cell r="D57">
            <v>26</v>
          </cell>
          <cell r="E57" t="str">
            <v>五</v>
          </cell>
        </row>
        <row r="58">
          <cell r="A58">
            <v>1071027</v>
          </cell>
          <cell r="B58">
            <v>107</v>
          </cell>
          <cell r="C58">
            <v>10</v>
          </cell>
          <cell r="D58">
            <v>27</v>
          </cell>
          <cell r="E58" t="str">
            <v>六</v>
          </cell>
        </row>
        <row r="59">
          <cell r="A59">
            <v>1071028</v>
          </cell>
          <cell r="B59">
            <v>107</v>
          </cell>
          <cell r="C59">
            <v>10</v>
          </cell>
          <cell r="D59">
            <v>28</v>
          </cell>
          <cell r="E59" t="str">
            <v>日</v>
          </cell>
        </row>
        <row r="60">
          <cell r="A60">
            <v>1071029</v>
          </cell>
          <cell r="B60">
            <v>107</v>
          </cell>
          <cell r="C60">
            <v>10</v>
          </cell>
          <cell r="D60">
            <v>29</v>
          </cell>
          <cell r="E60" t="str">
            <v>一</v>
          </cell>
        </row>
        <row r="61">
          <cell r="A61">
            <v>1071030</v>
          </cell>
          <cell r="B61">
            <v>107</v>
          </cell>
          <cell r="C61">
            <v>10</v>
          </cell>
          <cell r="D61">
            <v>30</v>
          </cell>
          <cell r="E61" t="str">
            <v>二</v>
          </cell>
        </row>
        <row r="62">
          <cell r="A62">
            <v>1071031</v>
          </cell>
          <cell r="B62">
            <v>107</v>
          </cell>
          <cell r="C62">
            <v>10</v>
          </cell>
          <cell r="D62">
            <v>31</v>
          </cell>
          <cell r="E62" t="str">
            <v>三</v>
          </cell>
        </row>
        <row r="63">
          <cell r="A63">
            <v>1071101</v>
          </cell>
          <cell r="B63">
            <v>107</v>
          </cell>
          <cell r="C63">
            <v>11</v>
          </cell>
          <cell r="D63">
            <v>1</v>
          </cell>
          <cell r="E63" t="str">
            <v>四</v>
          </cell>
        </row>
        <row r="64">
          <cell r="A64">
            <v>1071102</v>
          </cell>
          <cell r="B64">
            <v>107</v>
          </cell>
          <cell r="C64">
            <v>11</v>
          </cell>
          <cell r="D64">
            <v>2</v>
          </cell>
          <cell r="E64" t="str">
            <v>五</v>
          </cell>
        </row>
        <row r="65">
          <cell r="A65">
            <v>1071103</v>
          </cell>
          <cell r="B65">
            <v>107</v>
          </cell>
          <cell r="C65">
            <v>11</v>
          </cell>
          <cell r="D65">
            <v>3</v>
          </cell>
          <cell r="E65" t="str">
            <v>六</v>
          </cell>
        </row>
        <row r="66">
          <cell r="A66">
            <v>1071104</v>
          </cell>
          <cell r="B66">
            <v>107</v>
          </cell>
          <cell r="C66">
            <v>11</v>
          </cell>
          <cell r="D66">
            <v>4</v>
          </cell>
          <cell r="E66" t="str">
            <v>日</v>
          </cell>
        </row>
        <row r="67">
          <cell r="A67">
            <v>1071105</v>
          </cell>
          <cell r="B67">
            <v>107</v>
          </cell>
          <cell r="C67">
            <v>11</v>
          </cell>
          <cell r="D67">
            <v>5</v>
          </cell>
          <cell r="E67" t="str">
            <v>一</v>
          </cell>
        </row>
        <row r="68">
          <cell r="A68">
            <v>1071106</v>
          </cell>
          <cell r="B68">
            <v>107</v>
          </cell>
          <cell r="C68">
            <v>11</v>
          </cell>
          <cell r="D68">
            <v>6</v>
          </cell>
          <cell r="E68" t="str">
            <v>二</v>
          </cell>
        </row>
        <row r="69">
          <cell r="A69">
            <v>1071107</v>
          </cell>
          <cell r="B69">
            <v>107</v>
          </cell>
          <cell r="C69">
            <v>11</v>
          </cell>
          <cell r="D69">
            <v>7</v>
          </cell>
          <cell r="E69" t="str">
            <v>三</v>
          </cell>
        </row>
        <row r="70">
          <cell r="A70">
            <v>1071108</v>
          </cell>
          <cell r="B70">
            <v>107</v>
          </cell>
          <cell r="C70">
            <v>11</v>
          </cell>
          <cell r="D70">
            <v>8</v>
          </cell>
          <cell r="E70" t="str">
            <v>四</v>
          </cell>
        </row>
        <row r="71">
          <cell r="A71">
            <v>1071109</v>
          </cell>
          <cell r="B71">
            <v>107</v>
          </cell>
          <cell r="C71">
            <v>11</v>
          </cell>
          <cell r="D71">
            <v>9</v>
          </cell>
          <cell r="E71" t="str">
            <v>五</v>
          </cell>
        </row>
        <row r="72">
          <cell r="A72">
            <v>1071110</v>
          </cell>
          <cell r="B72">
            <v>107</v>
          </cell>
          <cell r="C72">
            <v>11</v>
          </cell>
          <cell r="D72">
            <v>10</v>
          </cell>
          <cell r="E72" t="str">
            <v>六</v>
          </cell>
        </row>
        <row r="73">
          <cell r="A73">
            <v>1071111</v>
          </cell>
          <cell r="B73">
            <v>107</v>
          </cell>
          <cell r="C73">
            <v>11</v>
          </cell>
          <cell r="D73">
            <v>11</v>
          </cell>
          <cell r="E73" t="str">
            <v>日</v>
          </cell>
        </row>
        <row r="74">
          <cell r="A74">
            <v>1071112</v>
          </cell>
          <cell r="B74">
            <v>107</v>
          </cell>
          <cell r="C74">
            <v>11</v>
          </cell>
          <cell r="D74">
            <v>12</v>
          </cell>
          <cell r="E74" t="str">
            <v>一</v>
          </cell>
        </row>
        <row r="75">
          <cell r="A75">
            <v>1071113</v>
          </cell>
          <cell r="B75">
            <v>107</v>
          </cell>
          <cell r="C75">
            <v>11</v>
          </cell>
          <cell r="D75">
            <v>13</v>
          </cell>
          <cell r="E75" t="str">
            <v>二</v>
          </cell>
        </row>
        <row r="76">
          <cell r="A76">
            <v>1071114</v>
          </cell>
          <cell r="B76">
            <v>107</v>
          </cell>
          <cell r="C76">
            <v>11</v>
          </cell>
          <cell r="D76">
            <v>14</v>
          </cell>
          <cell r="E76" t="str">
            <v>三</v>
          </cell>
        </row>
        <row r="77">
          <cell r="A77">
            <v>1071115</v>
          </cell>
          <cell r="B77">
            <v>107</v>
          </cell>
          <cell r="C77">
            <v>11</v>
          </cell>
          <cell r="D77">
            <v>15</v>
          </cell>
          <cell r="E77" t="str">
            <v>四</v>
          </cell>
        </row>
        <row r="78">
          <cell r="A78">
            <v>1071116</v>
          </cell>
          <cell r="B78">
            <v>107</v>
          </cell>
          <cell r="C78">
            <v>11</v>
          </cell>
          <cell r="D78">
            <v>16</v>
          </cell>
          <cell r="E78" t="str">
            <v>五</v>
          </cell>
        </row>
        <row r="79">
          <cell r="A79">
            <v>1071117</v>
          </cell>
          <cell r="B79">
            <v>107</v>
          </cell>
          <cell r="C79">
            <v>11</v>
          </cell>
          <cell r="D79">
            <v>17</v>
          </cell>
          <cell r="E79" t="str">
            <v>六</v>
          </cell>
        </row>
        <row r="80">
          <cell r="A80">
            <v>1071118</v>
          </cell>
          <cell r="B80">
            <v>107</v>
          </cell>
          <cell r="C80">
            <v>11</v>
          </cell>
          <cell r="D80">
            <v>18</v>
          </cell>
          <cell r="E80" t="str">
            <v>日</v>
          </cell>
        </row>
        <row r="81">
          <cell r="A81">
            <v>1071119</v>
          </cell>
          <cell r="B81">
            <v>107</v>
          </cell>
          <cell r="C81">
            <v>11</v>
          </cell>
          <cell r="D81">
            <v>19</v>
          </cell>
          <cell r="E81" t="str">
            <v>一</v>
          </cell>
        </row>
        <row r="82">
          <cell r="A82">
            <v>1071120</v>
          </cell>
          <cell r="B82">
            <v>107</v>
          </cell>
          <cell r="C82">
            <v>11</v>
          </cell>
          <cell r="D82">
            <v>20</v>
          </cell>
          <cell r="E82" t="str">
            <v>二</v>
          </cell>
        </row>
        <row r="83">
          <cell r="A83">
            <v>1071121</v>
          </cell>
          <cell r="B83">
            <v>107</v>
          </cell>
          <cell r="C83">
            <v>11</v>
          </cell>
          <cell r="D83">
            <v>21</v>
          </cell>
          <cell r="E83" t="str">
            <v>三</v>
          </cell>
        </row>
        <row r="84">
          <cell r="A84">
            <v>1071122</v>
          </cell>
          <cell r="B84">
            <v>107</v>
          </cell>
          <cell r="C84">
            <v>11</v>
          </cell>
          <cell r="D84">
            <v>22</v>
          </cell>
          <cell r="E84" t="str">
            <v>四</v>
          </cell>
        </row>
        <row r="85">
          <cell r="A85">
            <v>1071123</v>
          </cell>
          <cell r="B85">
            <v>107</v>
          </cell>
          <cell r="C85">
            <v>11</v>
          </cell>
          <cell r="D85">
            <v>23</v>
          </cell>
          <cell r="E85" t="str">
            <v>五</v>
          </cell>
        </row>
        <row r="86">
          <cell r="A86">
            <v>1071124</v>
          </cell>
          <cell r="B86">
            <v>107</v>
          </cell>
          <cell r="C86">
            <v>11</v>
          </cell>
          <cell r="D86">
            <v>24</v>
          </cell>
          <cell r="E86" t="str">
            <v>六</v>
          </cell>
        </row>
        <row r="87">
          <cell r="A87">
            <v>1071125</v>
          </cell>
          <cell r="B87">
            <v>107</v>
          </cell>
          <cell r="C87">
            <v>11</v>
          </cell>
          <cell r="D87">
            <v>25</v>
          </cell>
          <cell r="E87" t="str">
            <v>日</v>
          </cell>
        </row>
        <row r="88">
          <cell r="A88">
            <v>1071126</v>
          </cell>
          <cell r="B88">
            <v>107</v>
          </cell>
          <cell r="C88">
            <v>11</v>
          </cell>
          <cell r="D88">
            <v>26</v>
          </cell>
          <cell r="E88" t="str">
            <v>一</v>
          </cell>
        </row>
        <row r="89">
          <cell r="A89">
            <v>1071127</v>
          </cell>
          <cell r="B89">
            <v>107</v>
          </cell>
          <cell r="C89">
            <v>11</v>
          </cell>
          <cell r="D89">
            <v>27</v>
          </cell>
          <cell r="E89" t="str">
            <v>二</v>
          </cell>
        </row>
        <row r="90">
          <cell r="A90">
            <v>1071128</v>
          </cell>
          <cell r="B90">
            <v>107</v>
          </cell>
          <cell r="C90">
            <v>11</v>
          </cell>
          <cell r="D90">
            <v>28</v>
          </cell>
          <cell r="E90" t="str">
            <v>三</v>
          </cell>
        </row>
        <row r="91">
          <cell r="A91">
            <v>1071129</v>
          </cell>
          <cell r="B91">
            <v>107</v>
          </cell>
          <cell r="C91">
            <v>11</v>
          </cell>
          <cell r="D91">
            <v>29</v>
          </cell>
          <cell r="E91" t="str">
            <v>四</v>
          </cell>
        </row>
        <row r="92">
          <cell r="A92">
            <v>1071130</v>
          </cell>
          <cell r="B92">
            <v>107</v>
          </cell>
          <cell r="C92">
            <v>11</v>
          </cell>
          <cell r="D92">
            <v>30</v>
          </cell>
          <cell r="E92" t="str">
            <v>五</v>
          </cell>
        </row>
        <row r="93">
          <cell r="A93">
            <v>1071201</v>
          </cell>
          <cell r="B93">
            <v>107</v>
          </cell>
          <cell r="C93">
            <v>12</v>
          </cell>
          <cell r="D93">
            <v>1</v>
          </cell>
          <cell r="E93" t="str">
            <v>六</v>
          </cell>
        </row>
        <row r="94">
          <cell r="A94">
            <v>1071202</v>
          </cell>
          <cell r="B94">
            <v>107</v>
          </cell>
          <cell r="C94">
            <v>12</v>
          </cell>
          <cell r="D94">
            <v>2</v>
          </cell>
          <cell r="E94" t="str">
            <v>日</v>
          </cell>
        </row>
        <row r="95">
          <cell r="A95">
            <v>1071203</v>
          </cell>
          <cell r="B95">
            <v>107</v>
          </cell>
          <cell r="C95">
            <v>12</v>
          </cell>
          <cell r="D95">
            <v>3</v>
          </cell>
          <cell r="E95" t="str">
            <v>一</v>
          </cell>
        </row>
        <row r="96">
          <cell r="A96">
            <v>1071204</v>
          </cell>
          <cell r="B96">
            <v>107</v>
          </cell>
          <cell r="C96">
            <v>12</v>
          </cell>
          <cell r="D96">
            <v>4</v>
          </cell>
          <cell r="E96" t="str">
            <v>二</v>
          </cell>
        </row>
        <row r="97">
          <cell r="A97">
            <v>1071205</v>
          </cell>
          <cell r="B97">
            <v>107</v>
          </cell>
          <cell r="C97">
            <v>12</v>
          </cell>
          <cell r="D97">
            <v>5</v>
          </cell>
          <cell r="E97" t="str">
            <v>三</v>
          </cell>
        </row>
        <row r="98">
          <cell r="A98">
            <v>1071206</v>
          </cell>
          <cell r="B98">
            <v>107</v>
          </cell>
          <cell r="C98">
            <v>12</v>
          </cell>
          <cell r="D98">
            <v>6</v>
          </cell>
          <cell r="E98" t="str">
            <v>四</v>
          </cell>
        </row>
        <row r="99">
          <cell r="A99">
            <v>1071207</v>
          </cell>
          <cell r="B99">
            <v>107</v>
          </cell>
          <cell r="C99">
            <v>12</v>
          </cell>
          <cell r="D99">
            <v>7</v>
          </cell>
          <cell r="E99" t="str">
            <v>五</v>
          </cell>
        </row>
        <row r="100">
          <cell r="A100">
            <v>1071208</v>
          </cell>
          <cell r="B100">
            <v>107</v>
          </cell>
          <cell r="C100">
            <v>12</v>
          </cell>
          <cell r="D100">
            <v>8</v>
          </cell>
          <cell r="E100" t="str">
            <v>六</v>
          </cell>
        </row>
        <row r="101">
          <cell r="A101">
            <v>1071209</v>
          </cell>
          <cell r="B101">
            <v>107</v>
          </cell>
          <cell r="C101">
            <v>12</v>
          </cell>
          <cell r="D101">
            <v>9</v>
          </cell>
          <cell r="E101" t="str">
            <v>日</v>
          </cell>
        </row>
        <row r="102">
          <cell r="A102">
            <v>1071210</v>
          </cell>
          <cell r="B102">
            <v>107</v>
          </cell>
          <cell r="C102">
            <v>12</v>
          </cell>
          <cell r="D102">
            <v>10</v>
          </cell>
          <cell r="E102" t="str">
            <v>一</v>
          </cell>
        </row>
        <row r="103">
          <cell r="A103">
            <v>1071211</v>
          </cell>
          <cell r="B103">
            <v>107</v>
          </cell>
          <cell r="C103">
            <v>12</v>
          </cell>
          <cell r="D103">
            <v>11</v>
          </cell>
          <cell r="E103" t="str">
            <v>二</v>
          </cell>
        </row>
        <row r="104">
          <cell r="A104">
            <v>1071212</v>
          </cell>
          <cell r="B104">
            <v>107</v>
          </cell>
          <cell r="C104">
            <v>12</v>
          </cell>
          <cell r="D104">
            <v>12</v>
          </cell>
          <cell r="E104" t="str">
            <v>三</v>
          </cell>
        </row>
        <row r="105">
          <cell r="A105">
            <v>1071213</v>
          </cell>
          <cell r="B105">
            <v>107</v>
          </cell>
          <cell r="C105">
            <v>12</v>
          </cell>
          <cell r="D105">
            <v>13</v>
          </cell>
          <cell r="E105" t="str">
            <v>四</v>
          </cell>
        </row>
        <row r="106">
          <cell r="A106">
            <v>1071214</v>
          </cell>
          <cell r="B106">
            <v>107</v>
          </cell>
          <cell r="C106">
            <v>12</v>
          </cell>
          <cell r="D106">
            <v>14</v>
          </cell>
          <cell r="E106" t="str">
            <v>五</v>
          </cell>
        </row>
        <row r="107">
          <cell r="A107">
            <v>1071215</v>
          </cell>
          <cell r="B107">
            <v>107</v>
          </cell>
          <cell r="C107">
            <v>12</v>
          </cell>
          <cell r="D107">
            <v>15</v>
          </cell>
          <cell r="E107" t="str">
            <v>六</v>
          </cell>
        </row>
        <row r="108">
          <cell r="A108">
            <v>1071216</v>
          </cell>
          <cell r="B108">
            <v>107</v>
          </cell>
          <cell r="C108">
            <v>12</v>
          </cell>
          <cell r="D108">
            <v>16</v>
          </cell>
          <cell r="E108" t="str">
            <v>日</v>
          </cell>
        </row>
        <row r="109">
          <cell r="A109">
            <v>1071217</v>
          </cell>
          <cell r="B109">
            <v>107</v>
          </cell>
          <cell r="C109">
            <v>12</v>
          </cell>
          <cell r="D109">
            <v>17</v>
          </cell>
          <cell r="E109" t="str">
            <v>一</v>
          </cell>
        </row>
        <row r="110">
          <cell r="A110">
            <v>1071218</v>
          </cell>
          <cell r="B110">
            <v>107</v>
          </cell>
          <cell r="C110">
            <v>12</v>
          </cell>
          <cell r="D110">
            <v>18</v>
          </cell>
          <cell r="E110" t="str">
            <v>二</v>
          </cell>
        </row>
        <row r="111">
          <cell r="A111">
            <v>1071219</v>
          </cell>
          <cell r="B111">
            <v>107</v>
          </cell>
          <cell r="C111">
            <v>12</v>
          </cell>
          <cell r="D111">
            <v>19</v>
          </cell>
          <cell r="E111" t="str">
            <v>三</v>
          </cell>
        </row>
        <row r="112">
          <cell r="A112">
            <v>1071220</v>
          </cell>
          <cell r="B112">
            <v>107</v>
          </cell>
          <cell r="C112">
            <v>12</v>
          </cell>
          <cell r="D112">
            <v>20</v>
          </cell>
          <cell r="E112" t="str">
            <v>四</v>
          </cell>
        </row>
        <row r="113">
          <cell r="A113">
            <v>1071221</v>
          </cell>
          <cell r="B113">
            <v>107</v>
          </cell>
          <cell r="C113">
            <v>12</v>
          </cell>
          <cell r="D113">
            <v>21</v>
          </cell>
          <cell r="E113" t="str">
            <v>五</v>
          </cell>
        </row>
        <row r="114">
          <cell r="A114">
            <v>1071222</v>
          </cell>
          <cell r="B114">
            <v>107</v>
          </cell>
          <cell r="C114">
            <v>12</v>
          </cell>
          <cell r="D114">
            <v>22</v>
          </cell>
          <cell r="E114" t="str">
            <v>六</v>
          </cell>
        </row>
        <row r="115">
          <cell r="A115">
            <v>1071223</v>
          </cell>
          <cell r="B115">
            <v>107</v>
          </cell>
          <cell r="C115">
            <v>12</v>
          </cell>
          <cell r="D115">
            <v>23</v>
          </cell>
          <cell r="E115" t="str">
            <v>日</v>
          </cell>
        </row>
        <row r="116">
          <cell r="A116">
            <v>1071224</v>
          </cell>
          <cell r="B116">
            <v>107</v>
          </cell>
          <cell r="C116">
            <v>12</v>
          </cell>
          <cell r="D116">
            <v>24</v>
          </cell>
          <cell r="E116" t="str">
            <v>一</v>
          </cell>
        </row>
        <row r="117">
          <cell r="A117">
            <v>1071225</v>
          </cell>
          <cell r="B117">
            <v>107</v>
          </cell>
          <cell r="C117">
            <v>12</v>
          </cell>
          <cell r="D117">
            <v>25</v>
          </cell>
          <cell r="E117" t="str">
            <v>二</v>
          </cell>
        </row>
        <row r="118">
          <cell r="A118">
            <v>1071226</v>
          </cell>
          <cell r="B118">
            <v>107</v>
          </cell>
          <cell r="C118">
            <v>12</v>
          </cell>
          <cell r="D118">
            <v>26</v>
          </cell>
          <cell r="E118" t="str">
            <v>三</v>
          </cell>
        </row>
        <row r="119">
          <cell r="A119">
            <v>1071227</v>
          </cell>
          <cell r="B119">
            <v>107</v>
          </cell>
          <cell r="C119">
            <v>12</v>
          </cell>
          <cell r="D119">
            <v>27</v>
          </cell>
          <cell r="E119" t="str">
            <v>四</v>
          </cell>
        </row>
        <row r="120">
          <cell r="A120">
            <v>1071228</v>
          </cell>
          <cell r="B120">
            <v>107</v>
          </cell>
          <cell r="C120">
            <v>12</v>
          </cell>
          <cell r="D120">
            <v>28</v>
          </cell>
          <cell r="E120" t="str">
            <v>五</v>
          </cell>
        </row>
        <row r="121">
          <cell r="A121">
            <v>1071229</v>
          </cell>
          <cell r="B121">
            <v>107</v>
          </cell>
          <cell r="C121">
            <v>12</v>
          </cell>
          <cell r="D121">
            <v>29</v>
          </cell>
          <cell r="E121" t="str">
            <v>六</v>
          </cell>
        </row>
        <row r="122">
          <cell r="A122">
            <v>1071230</v>
          </cell>
          <cell r="B122">
            <v>107</v>
          </cell>
          <cell r="C122">
            <v>12</v>
          </cell>
          <cell r="D122">
            <v>30</v>
          </cell>
          <cell r="E122" t="str">
            <v>日</v>
          </cell>
        </row>
        <row r="123">
          <cell r="A123">
            <v>1071231</v>
          </cell>
          <cell r="B123">
            <v>107</v>
          </cell>
          <cell r="C123">
            <v>12</v>
          </cell>
          <cell r="D123">
            <v>31</v>
          </cell>
          <cell r="E123" t="str">
            <v>一</v>
          </cell>
        </row>
        <row r="124">
          <cell r="A124">
            <v>1080101</v>
          </cell>
          <cell r="B124">
            <v>108</v>
          </cell>
          <cell r="C124">
            <v>1</v>
          </cell>
          <cell r="D124">
            <v>1</v>
          </cell>
          <cell r="E124" t="str">
            <v>二</v>
          </cell>
        </row>
        <row r="125">
          <cell r="A125">
            <v>1080102</v>
          </cell>
          <cell r="B125">
            <v>108</v>
          </cell>
          <cell r="C125">
            <v>1</v>
          </cell>
          <cell r="D125">
            <v>2</v>
          </cell>
          <cell r="E125" t="str">
            <v>三</v>
          </cell>
        </row>
        <row r="126">
          <cell r="A126">
            <v>1080103</v>
          </cell>
          <cell r="B126">
            <v>108</v>
          </cell>
          <cell r="C126">
            <v>1</v>
          </cell>
          <cell r="D126">
            <v>3</v>
          </cell>
          <cell r="E126" t="str">
            <v>四</v>
          </cell>
        </row>
        <row r="127">
          <cell r="A127">
            <v>1080104</v>
          </cell>
          <cell r="B127">
            <v>108</v>
          </cell>
          <cell r="C127">
            <v>1</v>
          </cell>
          <cell r="D127">
            <v>4</v>
          </cell>
          <cell r="E127" t="str">
            <v>五</v>
          </cell>
        </row>
        <row r="128">
          <cell r="A128">
            <v>1080105</v>
          </cell>
          <cell r="B128">
            <v>108</v>
          </cell>
          <cell r="C128">
            <v>1</v>
          </cell>
          <cell r="D128">
            <v>5</v>
          </cell>
          <cell r="E128" t="str">
            <v>六</v>
          </cell>
        </row>
        <row r="129">
          <cell r="A129">
            <v>1080106</v>
          </cell>
          <cell r="B129">
            <v>108</v>
          </cell>
          <cell r="C129">
            <v>1</v>
          </cell>
          <cell r="D129">
            <v>6</v>
          </cell>
          <cell r="E129" t="str">
            <v>日</v>
          </cell>
        </row>
        <row r="130">
          <cell r="A130">
            <v>1080107</v>
          </cell>
          <cell r="B130">
            <v>108</v>
          </cell>
          <cell r="C130">
            <v>1</v>
          </cell>
          <cell r="D130">
            <v>7</v>
          </cell>
          <cell r="E130" t="str">
            <v>一</v>
          </cell>
        </row>
        <row r="131">
          <cell r="A131">
            <v>1080108</v>
          </cell>
          <cell r="B131">
            <v>108</v>
          </cell>
          <cell r="C131">
            <v>1</v>
          </cell>
          <cell r="D131">
            <v>8</v>
          </cell>
          <cell r="E131" t="str">
            <v>二</v>
          </cell>
        </row>
        <row r="132">
          <cell r="A132">
            <v>1080109</v>
          </cell>
          <cell r="B132">
            <v>108</v>
          </cell>
          <cell r="C132">
            <v>1</v>
          </cell>
          <cell r="D132">
            <v>9</v>
          </cell>
          <cell r="E132" t="str">
            <v>三</v>
          </cell>
        </row>
        <row r="133">
          <cell r="A133">
            <v>1080110</v>
          </cell>
          <cell r="B133">
            <v>108</v>
          </cell>
          <cell r="C133">
            <v>1</v>
          </cell>
          <cell r="D133">
            <v>10</v>
          </cell>
          <cell r="E133" t="str">
            <v>四</v>
          </cell>
        </row>
        <row r="134">
          <cell r="A134">
            <v>1080111</v>
          </cell>
          <cell r="B134">
            <v>108</v>
          </cell>
          <cell r="C134">
            <v>1</v>
          </cell>
          <cell r="D134">
            <v>11</v>
          </cell>
          <cell r="E134" t="str">
            <v>五</v>
          </cell>
        </row>
        <row r="135">
          <cell r="A135">
            <v>1080112</v>
          </cell>
          <cell r="B135">
            <v>108</v>
          </cell>
          <cell r="C135">
            <v>1</v>
          </cell>
          <cell r="D135">
            <v>12</v>
          </cell>
          <cell r="E135" t="str">
            <v>六</v>
          </cell>
        </row>
        <row r="136">
          <cell r="A136">
            <v>1080113</v>
          </cell>
          <cell r="B136">
            <v>108</v>
          </cell>
          <cell r="C136">
            <v>1</v>
          </cell>
          <cell r="D136">
            <v>13</v>
          </cell>
          <cell r="E136" t="str">
            <v>日</v>
          </cell>
        </row>
        <row r="137">
          <cell r="A137">
            <v>1080114</v>
          </cell>
          <cell r="B137">
            <v>108</v>
          </cell>
          <cell r="C137">
            <v>1</v>
          </cell>
          <cell r="D137">
            <v>14</v>
          </cell>
          <cell r="E137" t="str">
            <v>一</v>
          </cell>
        </row>
        <row r="138">
          <cell r="A138">
            <v>1080115</v>
          </cell>
          <cell r="B138">
            <v>108</v>
          </cell>
          <cell r="C138">
            <v>1</v>
          </cell>
          <cell r="D138">
            <v>15</v>
          </cell>
          <cell r="E138" t="str">
            <v>二</v>
          </cell>
        </row>
        <row r="139">
          <cell r="A139">
            <v>1080116</v>
          </cell>
          <cell r="B139">
            <v>108</v>
          </cell>
          <cell r="C139">
            <v>1</v>
          </cell>
          <cell r="D139">
            <v>16</v>
          </cell>
          <cell r="E139" t="str">
            <v>三</v>
          </cell>
        </row>
        <row r="140">
          <cell r="A140">
            <v>1080117</v>
          </cell>
          <cell r="B140">
            <v>108</v>
          </cell>
          <cell r="C140">
            <v>1</v>
          </cell>
          <cell r="D140">
            <v>17</v>
          </cell>
          <cell r="E140" t="str">
            <v>四</v>
          </cell>
        </row>
        <row r="141">
          <cell r="A141">
            <v>1080118</v>
          </cell>
          <cell r="B141">
            <v>108</v>
          </cell>
          <cell r="C141">
            <v>1</v>
          </cell>
          <cell r="D141">
            <v>18</v>
          </cell>
          <cell r="E141" t="str">
            <v>五</v>
          </cell>
        </row>
        <row r="142">
          <cell r="A142">
            <v>1080119</v>
          </cell>
          <cell r="B142">
            <v>108</v>
          </cell>
          <cell r="C142">
            <v>1</v>
          </cell>
          <cell r="D142">
            <v>19</v>
          </cell>
          <cell r="E142" t="str">
            <v>六</v>
          </cell>
        </row>
        <row r="143">
          <cell r="A143">
            <v>1080120</v>
          </cell>
          <cell r="B143">
            <v>108</v>
          </cell>
          <cell r="C143">
            <v>1</v>
          </cell>
          <cell r="D143">
            <v>20</v>
          </cell>
          <cell r="E143" t="str">
            <v>日</v>
          </cell>
        </row>
        <row r="144">
          <cell r="A144">
            <v>1080121</v>
          </cell>
          <cell r="B144">
            <v>108</v>
          </cell>
          <cell r="C144">
            <v>1</v>
          </cell>
          <cell r="D144">
            <v>21</v>
          </cell>
          <cell r="E144" t="str">
            <v>一</v>
          </cell>
        </row>
        <row r="145">
          <cell r="A145">
            <v>1080122</v>
          </cell>
          <cell r="B145">
            <v>108</v>
          </cell>
          <cell r="C145">
            <v>1</v>
          </cell>
          <cell r="D145">
            <v>22</v>
          </cell>
          <cell r="E145" t="str">
            <v>二</v>
          </cell>
        </row>
        <row r="146">
          <cell r="A146">
            <v>1080123</v>
          </cell>
          <cell r="B146">
            <v>108</v>
          </cell>
          <cell r="C146">
            <v>1</v>
          </cell>
          <cell r="D146">
            <v>23</v>
          </cell>
          <cell r="E146" t="str">
            <v>三</v>
          </cell>
        </row>
        <row r="147">
          <cell r="A147">
            <v>1080124</v>
          </cell>
          <cell r="B147">
            <v>108</v>
          </cell>
          <cell r="C147">
            <v>1</v>
          </cell>
          <cell r="D147">
            <v>24</v>
          </cell>
          <cell r="E147" t="str">
            <v>四</v>
          </cell>
        </row>
        <row r="148">
          <cell r="A148">
            <v>1080125</v>
          </cell>
          <cell r="B148">
            <v>108</v>
          </cell>
          <cell r="C148">
            <v>1</v>
          </cell>
          <cell r="D148">
            <v>25</v>
          </cell>
          <cell r="E148" t="str">
            <v>五</v>
          </cell>
        </row>
        <row r="149">
          <cell r="A149">
            <v>1080126</v>
          </cell>
          <cell r="B149">
            <v>108</v>
          </cell>
          <cell r="C149">
            <v>1</v>
          </cell>
          <cell r="D149">
            <v>26</v>
          </cell>
          <cell r="E149" t="str">
            <v>六</v>
          </cell>
        </row>
        <row r="150">
          <cell r="A150">
            <v>1080127</v>
          </cell>
          <cell r="B150">
            <v>108</v>
          </cell>
          <cell r="C150">
            <v>1</v>
          </cell>
          <cell r="D150">
            <v>27</v>
          </cell>
          <cell r="E150" t="str">
            <v>日</v>
          </cell>
        </row>
        <row r="151">
          <cell r="A151">
            <v>1080128</v>
          </cell>
          <cell r="B151">
            <v>108</v>
          </cell>
          <cell r="C151">
            <v>1</v>
          </cell>
          <cell r="D151">
            <v>28</v>
          </cell>
          <cell r="E151" t="str">
            <v>一</v>
          </cell>
        </row>
        <row r="152">
          <cell r="A152">
            <v>1080129</v>
          </cell>
          <cell r="B152">
            <v>108</v>
          </cell>
          <cell r="C152">
            <v>1</v>
          </cell>
          <cell r="D152">
            <v>29</v>
          </cell>
          <cell r="E152" t="str">
            <v>二</v>
          </cell>
        </row>
        <row r="153">
          <cell r="A153">
            <v>1080130</v>
          </cell>
          <cell r="B153">
            <v>108</v>
          </cell>
          <cell r="C153">
            <v>1</v>
          </cell>
          <cell r="D153">
            <v>30</v>
          </cell>
          <cell r="E153" t="str">
            <v>三</v>
          </cell>
        </row>
        <row r="154">
          <cell r="A154">
            <v>1080131</v>
          </cell>
          <cell r="B154">
            <v>108</v>
          </cell>
          <cell r="C154">
            <v>1</v>
          </cell>
          <cell r="D154">
            <v>31</v>
          </cell>
          <cell r="E154" t="str">
            <v>四</v>
          </cell>
        </row>
        <row r="155">
          <cell r="A155">
            <v>1080201</v>
          </cell>
          <cell r="B155">
            <v>108</v>
          </cell>
          <cell r="C155">
            <v>2</v>
          </cell>
          <cell r="D155">
            <v>1</v>
          </cell>
          <cell r="E155" t="str">
            <v>五</v>
          </cell>
        </row>
        <row r="156">
          <cell r="A156">
            <v>1080202</v>
          </cell>
          <cell r="B156">
            <v>108</v>
          </cell>
          <cell r="C156">
            <v>2</v>
          </cell>
          <cell r="D156">
            <v>2</v>
          </cell>
          <cell r="E156" t="str">
            <v>六</v>
          </cell>
        </row>
        <row r="157">
          <cell r="A157">
            <v>1080203</v>
          </cell>
          <cell r="B157">
            <v>108</v>
          </cell>
          <cell r="C157">
            <v>2</v>
          </cell>
          <cell r="D157">
            <v>3</v>
          </cell>
          <cell r="E157" t="str">
            <v>日</v>
          </cell>
        </row>
        <row r="158">
          <cell r="A158">
            <v>1080204</v>
          </cell>
          <cell r="B158">
            <v>108</v>
          </cell>
          <cell r="C158">
            <v>2</v>
          </cell>
          <cell r="D158">
            <v>4</v>
          </cell>
          <cell r="E158" t="str">
            <v>一</v>
          </cell>
        </row>
        <row r="159">
          <cell r="A159">
            <v>1080205</v>
          </cell>
          <cell r="B159">
            <v>108</v>
          </cell>
          <cell r="C159">
            <v>2</v>
          </cell>
          <cell r="D159">
            <v>5</v>
          </cell>
          <cell r="E159" t="str">
            <v>二</v>
          </cell>
        </row>
        <row r="160">
          <cell r="A160">
            <v>1080206</v>
          </cell>
          <cell r="B160">
            <v>108</v>
          </cell>
          <cell r="C160">
            <v>2</v>
          </cell>
          <cell r="D160">
            <v>6</v>
          </cell>
          <cell r="E160" t="str">
            <v>三</v>
          </cell>
        </row>
        <row r="161">
          <cell r="A161">
            <v>1080207</v>
          </cell>
          <cell r="B161">
            <v>108</v>
          </cell>
          <cell r="C161">
            <v>2</v>
          </cell>
          <cell r="D161">
            <v>7</v>
          </cell>
          <cell r="E161" t="str">
            <v>四</v>
          </cell>
        </row>
        <row r="162">
          <cell r="A162">
            <v>1080208</v>
          </cell>
          <cell r="B162">
            <v>108</v>
          </cell>
          <cell r="C162">
            <v>2</v>
          </cell>
          <cell r="D162">
            <v>8</v>
          </cell>
          <cell r="E162" t="str">
            <v>五</v>
          </cell>
        </row>
        <row r="163">
          <cell r="A163">
            <v>1080209</v>
          </cell>
          <cell r="B163">
            <v>108</v>
          </cell>
          <cell r="C163">
            <v>2</v>
          </cell>
          <cell r="D163">
            <v>9</v>
          </cell>
          <cell r="E163" t="str">
            <v>六</v>
          </cell>
        </row>
        <row r="164">
          <cell r="A164">
            <v>1080210</v>
          </cell>
          <cell r="B164">
            <v>108</v>
          </cell>
          <cell r="C164">
            <v>2</v>
          </cell>
          <cell r="D164">
            <v>10</v>
          </cell>
          <cell r="E164" t="str">
            <v>日</v>
          </cell>
        </row>
        <row r="165">
          <cell r="A165">
            <v>1080211</v>
          </cell>
          <cell r="B165">
            <v>108</v>
          </cell>
          <cell r="C165">
            <v>2</v>
          </cell>
          <cell r="D165">
            <v>11</v>
          </cell>
          <cell r="E165" t="str">
            <v>一</v>
          </cell>
        </row>
        <row r="166">
          <cell r="A166">
            <v>1080212</v>
          </cell>
          <cell r="B166">
            <v>108</v>
          </cell>
          <cell r="C166">
            <v>2</v>
          </cell>
          <cell r="D166">
            <v>12</v>
          </cell>
          <cell r="E166" t="str">
            <v>二</v>
          </cell>
        </row>
        <row r="167">
          <cell r="A167">
            <v>1080213</v>
          </cell>
          <cell r="B167">
            <v>108</v>
          </cell>
          <cell r="C167">
            <v>2</v>
          </cell>
          <cell r="D167">
            <v>13</v>
          </cell>
          <cell r="E167" t="str">
            <v>三</v>
          </cell>
        </row>
        <row r="168">
          <cell r="A168">
            <v>1080214</v>
          </cell>
          <cell r="B168">
            <v>108</v>
          </cell>
          <cell r="C168">
            <v>2</v>
          </cell>
          <cell r="D168">
            <v>14</v>
          </cell>
          <cell r="E168" t="str">
            <v>四</v>
          </cell>
        </row>
        <row r="169">
          <cell r="A169">
            <v>1080215</v>
          </cell>
          <cell r="B169">
            <v>108</v>
          </cell>
          <cell r="C169">
            <v>2</v>
          </cell>
          <cell r="D169">
            <v>15</v>
          </cell>
          <cell r="E169" t="str">
            <v>五</v>
          </cell>
        </row>
        <row r="170">
          <cell r="A170">
            <v>1080216</v>
          </cell>
          <cell r="B170">
            <v>108</v>
          </cell>
          <cell r="C170">
            <v>2</v>
          </cell>
          <cell r="D170">
            <v>16</v>
          </cell>
          <cell r="E170" t="str">
            <v>六</v>
          </cell>
        </row>
        <row r="171">
          <cell r="A171">
            <v>1080217</v>
          </cell>
          <cell r="B171">
            <v>108</v>
          </cell>
          <cell r="C171">
            <v>2</v>
          </cell>
          <cell r="D171">
            <v>17</v>
          </cell>
          <cell r="E171" t="str">
            <v>日</v>
          </cell>
        </row>
        <row r="172">
          <cell r="A172">
            <v>1080218</v>
          </cell>
          <cell r="B172">
            <v>108</v>
          </cell>
          <cell r="C172">
            <v>2</v>
          </cell>
          <cell r="D172">
            <v>18</v>
          </cell>
          <cell r="E172" t="str">
            <v>一</v>
          </cell>
        </row>
        <row r="173">
          <cell r="A173">
            <v>1080219</v>
          </cell>
          <cell r="B173">
            <v>108</v>
          </cell>
          <cell r="C173">
            <v>2</v>
          </cell>
          <cell r="D173">
            <v>19</v>
          </cell>
          <cell r="E173" t="str">
            <v>二</v>
          </cell>
        </row>
        <row r="174">
          <cell r="A174">
            <v>1080220</v>
          </cell>
          <cell r="B174">
            <v>108</v>
          </cell>
          <cell r="C174">
            <v>2</v>
          </cell>
          <cell r="D174">
            <v>20</v>
          </cell>
          <cell r="E174" t="str">
            <v>三</v>
          </cell>
        </row>
        <row r="175">
          <cell r="A175">
            <v>1080221</v>
          </cell>
          <cell r="B175">
            <v>108</v>
          </cell>
          <cell r="C175">
            <v>2</v>
          </cell>
          <cell r="D175">
            <v>21</v>
          </cell>
          <cell r="E175" t="str">
            <v>四</v>
          </cell>
        </row>
        <row r="176">
          <cell r="A176">
            <v>1080222</v>
          </cell>
          <cell r="B176">
            <v>108</v>
          </cell>
          <cell r="C176">
            <v>2</v>
          </cell>
          <cell r="D176">
            <v>22</v>
          </cell>
          <cell r="E176" t="str">
            <v>五</v>
          </cell>
        </row>
        <row r="177">
          <cell r="A177">
            <v>1080223</v>
          </cell>
          <cell r="B177">
            <v>108</v>
          </cell>
          <cell r="C177">
            <v>2</v>
          </cell>
          <cell r="D177">
            <v>23</v>
          </cell>
          <cell r="E177" t="str">
            <v>六</v>
          </cell>
        </row>
        <row r="178">
          <cell r="A178">
            <v>1080224</v>
          </cell>
          <cell r="B178">
            <v>108</v>
          </cell>
          <cell r="C178">
            <v>2</v>
          </cell>
          <cell r="D178">
            <v>24</v>
          </cell>
          <cell r="E178" t="str">
            <v>日</v>
          </cell>
        </row>
        <row r="179">
          <cell r="A179">
            <v>1080225</v>
          </cell>
          <cell r="B179">
            <v>108</v>
          </cell>
          <cell r="C179">
            <v>2</v>
          </cell>
          <cell r="D179">
            <v>25</v>
          </cell>
          <cell r="E179" t="str">
            <v>一</v>
          </cell>
        </row>
        <row r="180">
          <cell r="A180">
            <v>1080226</v>
          </cell>
          <cell r="B180">
            <v>108</v>
          </cell>
          <cell r="C180">
            <v>2</v>
          </cell>
          <cell r="D180">
            <v>26</v>
          </cell>
          <cell r="E180" t="str">
            <v>二</v>
          </cell>
        </row>
        <row r="181">
          <cell r="A181">
            <v>1080227</v>
          </cell>
          <cell r="B181">
            <v>108</v>
          </cell>
          <cell r="C181">
            <v>2</v>
          </cell>
          <cell r="D181">
            <v>27</v>
          </cell>
          <cell r="E181" t="str">
            <v>三</v>
          </cell>
        </row>
        <row r="182">
          <cell r="A182">
            <v>1080228</v>
          </cell>
          <cell r="B182">
            <v>108</v>
          </cell>
          <cell r="C182">
            <v>2</v>
          </cell>
          <cell r="D182">
            <v>28</v>
          </cell>
          <cell r="E182" t="str">
            <v>四</v>
          </cell>
        </row>
        <row r="183">
          <cell r="A183">
            <v>1080301</v>
          </cell>
          <cell r="B183">
            <v>108</v>
          </cell>
          <cell r="C183">
            <v>3</v>
          </cell>
          <cell r="D183">
            <v>1</v>
          </cell>
          <cell r="E183" t="str">
            <v>五</v>
          </cell>
        </row>
        <row r="184">
          <cell r="A184">
            <v>1080302</v>
          </cell>
          <cell r="B184">
            <v>108</v>
          </cell>
          <cell r="C184">
            <v>3</v>
          </cell>
          <cell r="D184">
            <v>2</v>
          </cell>
          <cell r="E184" t="str">
            <v>六</v>
          </cell>
        </row>
        <row r="185">
          <cell r="A185">
            <v>1080303</v>
          </cell>
          <cell r="B185">
            <v>108</v>
          </cell>
          <cell r="C185">
            <v>3</v>
          </cell>
          <cell r="D185">
            <v>3</v>
          </cell>
          <cell r="E185" t="str">
            <v>日</v>
          </cell>
        </row>
        <row r="186">
          <cell r="A186">
            <v>1080304</v>
          </cell>
          <cell r="B186">
            <v>108</v>
          </cell>
          <cell r="C186">
            <v>3</v>
          </cell>
          <cell r="D186">
            <v>4</v>
          </cell>
          <cell r="E186" t="str">
            <v>一</v>
          </cell>
        </row>
        <row r="187">
          <cell r="A187">
            <v>1080305</v>
          </cell>
          <cell r="B187">
            <v>108</v>
          </cell>
          <cell r="C187">
            <v>3</v>
          </cell>
          <cell r="D187">
            <v>5</v>
          </cell>
          <cell r="E187" t="str">
            <v>二</v>
          </cell>
        </row>
        <row r="188">
          <cell r="A188">
            <v>1080306</v>
          </cell>
          <cell r="B188">
            <v>108</v>
          </cell>
          <cell r="C188">
            <v>3</v>
          </cell>
          <cell r="D188">
            <v>6</v>
          </cell>
          <cell r="E188" t="str">
            <v>三</v>
          </cell>
        </row>
        <row r="189">
          <cell r="A189">
            <v>1080307</v>
          </cell>
          <cell r="B189">
            <v>108</v>
          </cell>
          <cell r="C189">
            <v>3</v>
          </cell>
          <cell r="D189">
            <v>7</v>
          </cell>
          <cell r="E189" t="str">
            <v>四</v>
          </cell>
        </row>
        <row r="190">
          <cell r="A190">
            <v>1080308</v>
          </cell>
          <cell r="B190">
            <v>108</v>
          </cell>
          <cell r="C190">
            <v>3</v>
          </cell>
          <cell r="D190">
            <v>8</v>
          </cell>
          <cell r="E190" t="str">
            <v>五</v>
          </cell>
        </row>
        <row r="191">
          <cell r="A191">
            <v>1080309</v>
          </cell>
          <cell r="B191">
            <v>108</v>
          </cell>
          <cell r="C191">
            <v>3</v>
          </cell>
          <cell r="D191">
            <v>9</v>
          </cell>
          <cell r="E191" t="str">
            <v>六</v>
          </cell>
        </row>
        <row r="192">
          <cell r="A192">
            <v>1080310</v>
          </cell>
          <cell r="B192">
            <v>108</v>
          </cell>
          <cell r="C192">
            <v>3</v>
          </cell>
          <cell r="D192">
            <v>10</v>
          </cell>
          <cell r="E192" t="str">
            <v>日</v>
          </cell>
        </row>
        <row r="193">
          <cell r="A193">
            <v>1080311</v>
          </cell>
          <cell r="B193">
            <v>108</v>
          </cell>
          <cell r="C193">
            <v>3</v>
          </cell>
          <cell r="D193">
            <v>11</v>
          </cell>
          <cell r="E193" t="str">
            <v>一</v>
          </cell>
        </row>
        <row r="194">
          <cell r="A194">
            <v>1080312</v>
          </cell>
          <cell r="B194">
            <v>108</v>
          </cell>
          <cell r="C194">
            <v>3</v>
          </cell>
          <cell r="D194">
            <v>12</v>
          </cell>
          <cell r="E194" t="str">
            <v>二</v>
          </cell>
        </row>
        <row r="195">
          <cell r="A195">
            <v>1080313</v>
          </cell>
          <cell r="B195">
            <v>108</v>
          </cell>
          <cell r="C195">
            <v>3</v>
          </cell>
          <cell r="D195">
            <v>13</v>
          </cell>
          <cell r="E195" t="str">
            <v>三</v>
          </cell>
        </row>
        <row r="196">
          <cell r="A196">
            <v>1080314</v>
          </cell>
          <cell r="B196">
            <v>108</v>
          </cell>
          <cell r="C196">
            <v>3</v>
          </cell>
          <cell r="D196">
            <v>14</v>
          </cell>
          <cell r="E196" t="str">
            <v>四</v>
          </cell>
        </row>
        <row r="197">
          <cell r="A197">
            <v>1080315</v>
          </cell>
          <cell r="B197">
            <v>108</v>
          </cell>
          <cell r="C197">
            <v>3</v>
          </cell>
          <cell r="D197">
            <v>15</v>
          </cell>
          <cell r="E197" t="str">
            <v>五</v>
          </cell>
        </row>
        <row r="198">
          <cell r="A198">
            <v>1080316</v>
          </cell>
          <cell r="B198">
            <v>108</v>
          </cell>
          <cell r="C198">
            <v>3</v>
          </cell>
          <cell r="D198">
            <v>16</v>
          </cell>
          <cell r="E198" t="str">
            <v>六</v>
          </cell>
        </row>
        <row r="199">
          <cell r="A199">
            <v>1080317</v>
          </cell>
          <cell r="B199">
            <v>108</v>
          </cell>
          <cell r="C199">
            <v>3</v>
          </cell>
          <cell r="D199">
            <v>17</v>
          </cell>
          <cell r="E199" t="str">
            <v>日</v>
          </cell>
        </row>
        <row r="200">
          <cell r="A200">
            <v>1080318</v>
          </cell>
          <cell r="B200">
            <v>108</v>
          </cell>
          <cell r="C200">
            <v>3</v>
          </cell>
          <cell r="D200">
            <v>18</v>
          </cell>
          <cell r="E200" t="str">
            <v>一</v>
          </cell>
        </row>
        <row r="201">
          <cell r="A201">
            <v>1080319</v>
          </cell>
          <cell r="B201">
            <v>108</v>
          </cell>
          <cell r="C201">
            <v>3</v>
          </cell>
          <cell r="D201">
            <v>19</v>
          </cell>
          <cell r="E201" t="str">
            <v>二</v>
          </cell>
        </row>
        <row r="202">
          <cell r="A202">
            <v>1080320</v>
          </cell>
          <cell r="B202">
            <v>108</v>
          </cell>
          <cell r="C202">
            <v>3</v>
          </cell>
          <cell r="D202">
            <v>20</v>
          </cell>
          <cell r="E202" t="str">
            <v>三</v>
          </cell>
        </row>
        <row r="203">
          <cell r="A203">
            <v>1080321</v>
          </cell>
          <cell r="B203">
            <v>108</v>
          </cell>
          <cell r="C203">
            <v>3</v>
          </cell>
          <cell r="D203">
            <v>21</v>
          </cell>
          <cell r="E203" t="str">
            <v>四</v>
          </cell>
        </row>
        <row r="204">
          <cell r="A204">
            <v>1080322</v>
          </cell>
          <cell r="B204">
            <v>108</v>
          </cell>
          <cell r="C204">
            <v>3</v>
          </cell>
          <cell r="D204">
            <v>22</v>
          </cell>
          <cell r="E204" t="str">
            <v>五</v>
          </cell>
        </row>
        <row r="205">
          <cell r="A205">
            <v>1080323</v>
          </cell>
          <cell r="B205">
            <v>108</v>
          </cell>
          <cell r="C205">
            <v>3</v>
          </cell>
          <cell r="D205">
            <v>23</v>
          </cell>
          <cell r="E205" t="str">
            <v>六</v>
          </cell>
        </row>
        <row r="206">
          <cell r="A206">
            <v>1080324</v>
          </cell>
          <cell r="B206">
            <v>108</v>
          </cell>
          <cell r="C206">
            <v>3</v>
          </cell>
          <cell r="D206">
            <v>24</v>
          </cell>
          <cell r="E206" t="str">
            <v>日</v>
          </cell>
        </row>
        <row r="207">
          <cell r="A207">
            <v>1080325</v>
          </cell>
          <cell r="B207">
            <v>108</v>
          </cell>
          <cell r="C207">
            <v>3</v>
          </cell>
          <cell r="D207">
            <v>25</v>
          </cell>
          <cell r="E207" t="str">
            <v>一</v>
          </cell>
        </row>
        <row r="208">
          <cell r="A208">
            <v>1080326</v>
          </cell>
          <cell r="B208">
            <v>108</v>
          </cell>
          <cell r="C208">
            <v>3</v>
          </cell>
          <cell r="D208">
            <v>26</v>
          </cell>
          <cell r="E208" t="str">
            <v>二</v>
          </cell>
        </row>
        <row r="209">
          <cell r="A209">
            <v>1080327</v>
          </cell>
          <cell r="B209">
            <v>108</v>
          </cell>
          <cell r="C209">
            <v>3</v>
          </cell>
          <cell r="D209">
            <v>27</v>
          </cell>
          <cell r="E209" t="str">
            <v>三</v>
          </cell>
        </row>
        <row r="210">
          <cell r="A210">
            <v>1080328</v>
          </cell>
          <cell r="B210">
            <v>108</v>
          </cell>
          <cell r="C210">
            <v>3</v>
          </cell>
          <cell r="D210">
            <v>28</v>
          </cell>
          <cell r="E210" t="str">
            <v>四</v>
          </cell>
        </row>
        <row r="211">
          <cell r="A211">
            <v>1080329</v>
          </cell>
          <cell r="B211">
            <v>108</v>
          </cell>
          <cell r="C211">
            <v>3</v>
          </cell>
          <cell r="D211">
            <v>29</v>
          </cell>
          <cell r="E211" t="str">
            <v>五</v>
          </cell>
        </row>
        <row r="212">
          <cell r="A212">
            <v>1080330</v>
          </cell>
          <cell r="B212">
            <v>108</v>
          </cell>
          <cell r="C212">
            <v>3</v>
          </cell>
          <cell r="D212">
            <v>30</v>
          </cell>
          <cell r="E212" t="str">
            <v>六</v>
          </cell>
        </row>
        <row r="213">
          <cell r="A213">
            <v>1080331</v>
          </cell>
          <cell r="B213">
            <v>108</v>
          </cell>
          <cell r="C213">
            <v>3</v>
          </cell>
          <cell r="D213">
            <v>31</v>
          </cell>
          <cell r="E213" t="str">
            <v>日</v>
          </cell>
        </row>
        <row r="214">
          <cell r="A214">
            <v>1080401</v>
          </cell>
          <cell r="B214">
            <v>108</v>
          </cell>
          <cell r="C214">
            <v>4</v>
          </cell>
          <cell r="D214">
            <v>1</v>
          </cell>
          <cell r="E214" t="str">
            <v>一</v>
          </cell>
        </row>
        <row r="215">
          <cell r="A215">
            <v>1080402</v>
          </cell>
          <cell r="B215">
            <v>108</v>
          </cell>
          <cell r="C215">
            <v>4</v>
          </cell>
          <cell r="D215">
            <v>2</v>
          </cell>
          <cell r="E215" t="str">
            <v>二</v>
          </cell>
        </row>
        <row r="216">
          <cell r="A216">
            <v>1080403</v>
          </cell>
          <cell r="B216">
            <v>108</v>
          </cell>
          <cell r="C216">
            <v>4</v>
          </cell>
          <cell r="D216">
            <v>3</v>
          </cell>
          <cell r="E216" t="str">
            <v>三</v>
          </cell>
        </row>
        <row r="217">
          <cell r="A217">
            <v>1080404</v>
          </cell>
          <cell r="B217">
            <v>108</v>
          </cell>
          <cell r="C217">
            <v>4</v>
          </cell>
          <cell r="D217">
            <v>4</v>
          </cell>
          <cell r="E217" t="str">
            <v>四</v>
          </cell>
        </row>
        <row r="218">
          <cell r="A218">
            <v>1080405</v>
          </cell>
          <cell r="B218">
            <v>108</v>
          </cell>
          <cell r="C218">
            <v>4</v>
          </cell>
          <cell r="D218">
            <v>5</v>
          </cell>
          <cell r="E218" t="str">
            <v>五</v>
          </cell>
        </row>
        <row r="219">
          <cell r="A219">
            <v>1080406</v>
          </cell>
          <cell r="B219">
            <v>108</v>
          </cell>
          <cell r="C219">
            <v>4</v>
          </cell>
          <cell r="D219">
            <v>6</v>
          </cell>
          <cell r="E219" t="str">
            <v>六</v>
          </cell>
        </row>
        <row r="220">
          <cell r="A220">
            <v>1080407</v>
          </cell>
          <cell r="B220">
            <v>108</v>
          </cell>
          <cell r="C220">
            <v>4</v>
          </cell>
          <cell r="D220">
            <v>7</v>
          </cell>
          <cell r="E220" t="str">
            <v>日</v>
          </cell>
        </row>
        <row r="221">
          <cell r="A221">
            <v>1080408</v>
          </cell>
          <cell r="B221">
            <v>108</v>
          </cell>
          <cell r="C221">
            <v>4</v>
          </cell>
          <cell r="D221">
            <v>8</v>
          </cell>
          <cell r="E221" t="str">
            <v>一</v>
          </cell>
        </row>
        <row r="222">
          <cell r="A222">
            <v>1080409</v>
          </cell>
          <cell r="B222">
            <v>108</v>
          </cell>
          <cell r="C222">
            <v>4</v>
          </cell>
          <cell r="D222">
            <v>9</v>
          </cell>
          <cell r="E222" t="str">
            <v>二</v>
          </cell>
        </row>
        <row r="223">
          <cell r="A223">
            <v>1080410</v>
          </cell>
          <cell r="B223">
            <v>108</v>
          </cell>
          <cell r="C223">
            <v>4</v>
          </cell>
          <cell r="D223">
            <v>10</v>
          </cell>
          <cell r="E223" t="str">
            <v>三</v>
          </cell>
        </row>
        <row r="224">
          <cell r="A224">
            <v>1080411</v>
          </cell>
          <cell r="B224">
            <v>108</v>
          </cell>
          <cell r="C224">
            <v>4</v>
          </cell>
          <cell r="D224">
            <v>11</v>
          </cell>
          <cell r="E224" t="str">
            <v>四</v>
          </cell>
        </row>
        <row r="225">
          <cell r="A225">
            <v>1080412</v>
          </cell>
          <cell r="B225">
            <v>108</v>
          </cell>
          <cell r="C225">
            <v>4</v>
          </cell>
          <cell r="D225">
            <v>12</v>
          </cell>
          <cell r="E225" t="str">
            <v>五</v>
          </cell>
        </row>
        <row r="226">
          <cell r="A226">
            <v>1080413</v>
          </cell>
          <cell r="B226">
            <v>108</v>
          </cell>
          <cell r="C226">
            <v>4</v>
          </cell>
          <cell r="D226">
            <v>13</v>
          </cell>
          <cell r="E226" t="str">
            <v>六</v>
          </cell>
        </row>
        <row r="227">
          <cell r="A227">
            <v>1080414</v>
          </cell>
          <cell r="B227">
            <v>108</v>
          </cell>
          <cell r="C227">
            <v>4</v>
          </cell>
          <cell r="D227">
            <v>14</v>
          </cell>
          <cell r="E227" t="str">
            <v>日</v>
          </cell>
        </row>
        <row r="228">
          <cell r="A228">
            <v>1080415</v>
          </cell>
          <cell r="B228">
            <v>108</v>
          </cell>
          <cell r="C228">
            <v>4</v>
          </cell>
          <cell r="D228">
            <v>15</v>
          </cell>
          <cell r="E228" t="str">
            <v>一</v>
          </cell>
        </row>
        <row r="229">
          <cell r="A229">
            <v>1080416</v>
          </cell>
          <cell r="B229">
            <v>108</v>
          </cell>
          <cell r="C229">
            <v>4</v>
          </cell>
          <cell r="D229">
            <v>16</v>
          </cell>
          <cell r="E229" t="str">
            <v>二</v>
          </cell>
        </row>
        <row r="230">
          <cell r="A230">
            <v>1080417</v>
          </cell>
          <cell r="B230">
            <v>108</v>
          </cell>
          <cell r="C230">
            <v>4</v>
          </cell>
          <cell r="D230">
            <v>17</v>
          </cell>
          <cell r="E230" t="str">
            <v>三</v>
          </cell>
        </row>
        <row r="231">
          <cell r="A231">
            <v>1080418</v>
          </cell>
          <cell r="B231">
            <v>108</v>
          </cell>
          <cell r="C231">
            <v>4</v>
          </cell>
          <cell r="D231">
            <v>18</v>
          </cell>
          <cell r="E231" t="str">
            <v>四</v>
          </cell>
        </row>
        <row r="232">
          <cell r="A232">
            <v>1080419</v>
          </cell>
          <cell r="B232">
            <v>108</v>
          </cell>
          <cell r="C232">
            <v>4</v>
          </cell>
          <cell r="D232">
            <v>19</v>
          </cell>
          <cell r="E232" t="str">
            <v>五</v>
          </cell>
        </row>
        <row r="233">
          <cell r="A233">
            <v>1080420</v>
          </cell>
          <cell r="B233">
            <v>108</v>
          </cell>
          <cell r="C233">
            <v>4</v>
          </cell>
          <cell r="D233">
            <v>20</v>
          </cell>
          <cell r="E233" t="str">
            <v>六</v>
          </cell>
        </row>
        <row r="234">
          <cell r="A234">
            <v>1080421</v>
          </cell>
          <cell r="B234">
            <v>108</v>
          </cell>
          <cell r="C234">
            <v>4</v>
          </cell>
          <cell r="D234">
            <v>21</v>
          </cell>
          <cell r="E234" t="str">
            <v>日</v>
          </cell>
        </row>
        <row r="235">
          <cell r="A235">
            <v>1080422</v>
          </cell>
          <cell r="B235">
            <v>108</v>
          </cell>
          <cell r="C235">
            <v>4</v>
          </cell>
          <cell r="D235">
            <v>22</v>
          </cell>
          <cell r="E235" t="str">
            <v>一</v>
          </cell>
        </row>
        <row r="236">
          <cell r="A236">
            <v>1080423</v>
          </cell>
          <cell r="B236">
            <v>108</v>
          </cell>
          <cell r="C236">
            <v>4</v>
          </cell>
          <cell r="D236">
            <v>23</v>
          </cell>
          <cell r="E236" t="str">
            <v>二</v>
          </cell>
        </row>
        <row r="237">
          <cell r="A237">
            <v>1080424</v>
          </cell>
          <cell r="B237">
            <v>108</v>
          </cell>
          <cell r="C237">
            <v>4</v>
          </cell>
          <cell r="D237">
            <v>24</v>
          </cell>
          <cell r="E237" t="str">
            <v>三</v>
          </cell>
        </row>
        <row r="238">
          <cell r="A238">
            <v>1080425</v>
          </cell>
          <cell r="B238">
            <v>108</v>
          </cell>
          <cell r="C238">
            <v>4</v>
          </cell>
          <cell r="D238">
            <v>25</v>
          </cell>
          <cell r="E238" t="str">
            <v>四</v>
          </cell>
        </row>
        <row r="239">
          <cell r="A239">
            <v>1080426</v>
          </cell>
          <cell r="B239">
            <v>108</v>
          </cell>
          <cell r="C239">
            <v>4</v>
          </cell>
          <cell r="D239">
            <v>26</v>
          </cell>
          <cell r="E239" t="str">
            <v>五</v>
          </cell>
        </row>
        <row r="240">
          <cell r="A240">
            <v>1080427</v>
          </cell>
          <cell r="B240">
            <v>108</v>
          </cell>
          <cell r="C240">
            <v>4</v>
          </cell>
          <cell r="D240">
            <v>27</v>
          </cell>
          <cell r="E240" t="str">
            <v>六</v>
          </cell>
        </row>
        <row r="241">
          <cell r="A241">
            <v>1080428</v>
          </cell>
          <cell r="B241">
            <v>108</v>
          </cell>
          <cell r="C241">
            <v>4</v>
          </cell>
          <cell r="D241">
            <v>28</v>
          </cell>
          <cell r="E241" t="str">
            <v>日</v>
          </cell>
        </row>
        <row r="242">
          <cell r="A242">
            <v>1080429</v>
          </cell>
          <cell r="B242">
            <v>108</v>
          </cell>
          <cell r="C242">
            <v>4</v>
          </cell>
          <cell r="D242">
            <v>29</v>
          </cell>
          <cell r="E242" t="str">
            <v>一</v>
          </cell>
        </row>
        <row r="243">
          <cell r="A243">
            <v>1080430</v>
          </cell>
          <cell r="B243">
            <v>108</v>
          </cell>
          <cell r="C243">
            <v>4</v>
          </cell>
          <cell r="D243">
            <v>30</v>
          </cell>
          <cell r="E243" t="str">
            <v>二</v>
          </cell>
        </row>
        <row r="244">
          <cell r="A244">
            <v>1080501</v>
          </cell>
          <cell r="B244">
            <v>108</v>
          </cell>
          <cell r="C244">
            <v>5</v>
          </cell>
          <cell r="D244">
            <v>1</v>
          </cell>
          <cell r="E244" t="str">
            <v>三</v>
          </cell>
        </row>
        <row r="245">
          <cell r="A245">
            <v>1080502</v>
          </cell>
          <cell r="B245">
            <v>108</v>
          </cell>
          <cell r="C245">
            <v>5</v>
          </cell>
          <cell r="D245">
            <v>2</v>
          </cell>
          <cell r="E245" t="str">
            <v>四</v>
          </cell>
        </row>
        <row r="246">
          <cell r="A246">
            <v>1080503</v>
          </cell>
          <cell r="B246">
            <v>108</v>
          </cell>
          <cell r="C246">
            <v>5</v>
          </cell>
          <cell r="D246">
            <v>3</v>
          </cell>
          <cell r="E246" t="str">
            <v>五</v>
          </cell>
        </row>
        <row r="247">
          <cell r="A247">
            <v>1080504</v>
          </cell>
          <cell r="B247">
            <v>108</v>
          </cell>
          <cell r="C247">
            <v>5</v>
          </cell>
          <cell r="D247">
            <v>4</v>
          </cell>
          <cell r="E247" t="str">
            <v>六</v>
          </cell>
        </row>
        <row r="248">
          <cell r="A248">
            <v>1080505</v>
          </cell>
          <cell r="B248">
            <v>108</v>
          </cell>
          <cell r="C248">
            <v>5</v>
          </cell>
          <cell r="D248">
            <v>5</v>
          </cell>
          <cell r="E248" t="str">
            <v>日</v>
          </cell>
        </row>
        <row r="249">
          <cell r="A249">
            <v>1080506</v>
          </cell>
          <cell r="B249">
            <v>108</v>
          </cell>
          <cell r="C249">
            <v>5</v>
          </cell>
          <cell r="D249">
            <v>6</v>
          </cell>
          <cell r="E249" t="str">
            <v>一</v>
          </cell>
        </row>
        <row r="250">
          <cell r="A250">
            <v>1080507</v>
          </cell>
          <cell r="B250">
            <v>108</v>
          </cell>
          <cell r="C250">
            <v>5</v>
          </cell>
          <cell r="D250">
            <v>7</v>
          </cell>
          <cell r="E250" t="str">
            <v>二</v>
          </cell>
        </row>
        <row r="251">
          <cell r="A251">
            <v>1080508</v>
          </cell>
          <cell r="B251">
            <v>108</v>
          </cell>
          <cell r="C251">
            <v>5</v>
          </cell>
          <cell r="D251">
            <v>8</v>
          </cell>
          <cell r="E251" t="str">
            <v>三</v>
          </cell>
        </row>
        <row r="252">
          <cell r="A252">
            <v>1080509</v>
          </cell>
          <cell r="B252">
            <v>108</v>
          </cell>
          <cell r="C252">
            <v>5</v>
          </cell>
          <cell r="D252">
            <v>9</v>
          </cell>
          <cell r="E252" t="str">
            <v>四</v>
          </cell>
        </row>
        <row r="253">
          <cell r="A253">
            <v>1080510</v>
          </cell>
          <cell r="B253">
            <v>108</v>
          </cell>
          <cell r="C253">
            <v>5</v>
          </cell>
          <cell r="D253">
            <v>10</v>
          </cell>
          <cell r="E253" t="str">
            <v>五</v>
          </cell>
        </row>
        <row r="254">
          <cell r="A254">
            <v>1080511</v>
          </cell>
          <cell r="B254">
            <v>108</v>
          </cell>
          <cell r="C254">
            <v>5</v>
          </cell>
          <cell r="D254">
            <v>11</v>
          </cell>
          <cell r="E254" t="str">
            <v>六</v>
          </cell>
        </row>
        <row r="255">
          <cell r="A255">
            <v>1080512</v>
          </cell>
          <cell r="B255">
            <v>108</v>
          </cell>
          <cell r="C255">
            <v>5</v>
          </cell>
          <cell r="D255">
            <v>12</v>
          </cell>
          <cell r="E255" t="str">
            <v>日</v>
          </cell>
        </row>
        <row r="256">
          <cell r="A256">
            <v>1080513</v>
          </cell>
          <cell r="B256">
            <v>108</v>
          </cell>
          <cell r="C256">
            <v>5</v>
          </cell>
          <cell r="D256">
            <v>13</v>
          </cell>
          <cell r="E256" t="str">
            <v>一</v>
          </cell>
        </row>
        <row r="257">
          <cell r="A257">
            <v>1080514</v>
          </cell>
          <cell r="B257">
            <v>108</v>
          </cell>
          <cell r="C257">
            <v>5</v>
          </cell>
          <cell r="D257">
            <v>14</v>
          </cell>
          <cell r="E257" t="str">
            <v>二</v>
          </cell>
        </row>
        <row r="258">
          <cell r="A258">
            <v>1080515</v>
          </cell>
          <cell r="B258">
            <v>108</v>
          </cell>
          <cell r="C258">
            <v>5</v>
          </cell>
          <cell r="D258">
            <v>15</v>
          </cell>
          <cell r="E258" t="str">
            <v>三</v>
          </cell>
        </row>
        <row r="259">
          <cell r="A259">
            <v>1080516</v>
          </cell>
          <cell r="B259">
            <v>108</v>
          </cell>
          <cell r="C259">
            <v>5</v>
          </cell>
          <cell r="D259">
            <v>16</v>
          </cell>
          <cell r="E259" t="str">
            <v>四</v>
          </cell>
        </row>
        <row r="260">
          <cell r="A260">
            <v>1080517</v>
          </cell>
          <cell r="B260">
            <v>108</v>
          </cell>
          <cell r="C260">
            <v>5</v>
          </cell>
          <cell r="D260">
            <v>17</v>
          </cell>
          <cell r="E260" t="str">
            <v>五</v>
          </cell>
        </row>
        <row r="261">
          <cell r="A261">
            <v>1080518</v>
          </cell>
          <cell r="B261">
            <v>108</v>
          </cell>
          <cell r="C261">
            <v>5</v>
          </cell>
          <cell r="D261">
            <v>18</v>
          </cell>
          <cell r="E261" t="str">
            <v>六</v>
          </cell>
        </row>
        <row r="262">
          <cell r="A262">
            <v>1080519</v>
          </cell>
          <cell r="B262">
            <v>108</v>
          </cell>
          <cell r="C262">
            <v>5</v>
          </cell>
          <cell r="D262">
            <v>19</v>
          </cell>
          <cell r="E262" t="str">
            <v>日</v>
          </cell>
        </row>
        <row r="263">
          <cell r="A263">
            <v>1080520</v>
          </cell>
          <cell r="B263">
            <v>108</v>
          </cell>
          <cell r="C263">
            <v>5</v>
          </cell>
          <cell r="D263">
            <v>20</v>
          </cell>
          <cell r="E263" t="str">
            <v>一</v>
          </cell>
        </row>
        <row r="264">
          <cell r="A264">
            <v>1080521</v>
          </cell>
          <cell r="B264">
            <v>108</v>
          </cell>
          <cell r="C264">
            <v>5</v>
          </cell>
          <cell r="D264">
            <v>21</v>
          </cell>
          <cell r="E264" t="str">
            <v>二</v>
          </cell>
        </row>
        <row r="265">
          <cell r="A265">
            <v>1080522</v>
          </cell>
          <cell r="B265">
            <v>108</v>
          </cell>
          <cell r="C265">
            <v>5</v>
          </cell>
          <cell r="D265">
            <v>22</v>
          </cell>
          <cell r="E265" t="str">
            <v>三</v>
          </cell>
        </row>
        <row r="266">
          <cell r="A266">
            <v>1080523</v>
          </cell>
          <cell r="B266">
            <v>108</v>
          </cell>
          <cell r="C266">
            <v>5</v>
          </cell>
          <cell r="D266">
            <v>23</v>
          </cell>
          <cell r="E266" t="str">
            <v>四</v>
          </cell>
        </row>
        <row r="267">
          <cell r="A267">
            <v>1080524</v>
          </cell>
          <cell r="B267">
            <v>108</v>
          </cell>
          <cell r="C267">
            <v>5</v>
          </cell>
          <cell r="D267">
            <v>24</v>
          </cell>
          <cell r="E267" t="str">
            <v>五</v>
          </cell>
        </row>
        <row r="268">
          <cell r="A268">
            <v>1080525</v>
          </cell>
          <cell r="B268">
            <v>108</v>
          </cell>
          <cell r="C268">
            <v>5</v>
          </cell>
          <cell r="D268">
            <v>25</v>
          </cell>
          <cell r="E268" t="str">
            <v>六</v>
          </cell>
        </row>
        <row r="269">
          <cell r="A269">
            <v>1080526</v>
          </cell>
          <cell r="B269">
            <v>108</v>
          </cell>
          <cell r="C269">
            <v>5</v>
          </cell>
          <cell r="D269">
            <v>26</v>
          </cell>
          <cell r="E269" t="str">
            <v>日</v>
          </cell>
        </row>
        <row r="270">
          <cell r="A270">
            <v>1080527</v>
          </cell>
          <cell r="B270">
            <v>108</v>
          </cell>
          <cell r="C270">
            <v>5</v>
          </cell>
          <cell r="D270">
            <v>27</v>
          </cell>
          <cell r="E270" t="str">
            <v>一</v>
          </cell>
        </row>
        <row r="271">
          <cell r="A271">
            <v>1080528</v>
          </cell>
          <cell r="B271">
            <v>108</v>
          </cell>
          <cell r="C271">
            <v>5</v>
          </cell>
          <cell r="D271">
            <v>28</v>
          </cell>
          <cell r="E271" t="str">
            <v>二</v>
          </cell>
        </row>
        <row r="272">
          <cell r="A272">
            <v>1080529</v>
          </cell>
          <cell r="B272">
            <v>108</v>
          </cell>
          <cell r="C272">
            <v>5</v>
          </cell>
          <cell r="D272">
            <v>29</v>
          </cell>
          <cell r="E272" t="str">
            <v>三</v>
          </cell>
        </row>
        <row r="273">
          <cell r="A273">
            <v>1080530</v>
          </cell>
          <cell r="B273">
            <v>108</v>
          </cell>
          <cell r="C273">
            <v>5</v>
          </cell>
          <cell r="D273">
            <v>30</v>
          </cell>
          <cell r="E273" t="str">
            <v>四</v>
          </cell>
        </row>
        <row r="274">
          <cell r="A274">
            <v>1080531</v>
          </cell>
          <cell r="B274">
            <v>108</v>
          </cell>
          <cell r="C274">
            <v>5</v>
          </cell>
          <cell r="D274">
            <v>31</v>
          </cell>
          <cell r="E274" t="str">
            <v>五</v>
          </cell>
        </row>
        <row r="275">
          <cell r="A275">
            <v>1080601</v>
          </cell>
          <cell r="B275">
            <v>108</v>
          </cell>
          <cell r="C275">
            <v>6</v>
          </cell>
          <cell r="D275">
            <v>1</v>
          </cell>
          <cell r="E275" t="str">
            <v>六</v>
          </cell>
        </row>
        <row r="276">
          <cell r="A276">
            <v>1080602</v>
          </cell>
          <cell r="B276">
            <v>108</v>
          </cell>
          <cell r="C276">
            <v>6</v>
          </cell>
          <cell r="D276">
            <v>2</v>
          </cell>
          <cell r="E276" t="str">
            <v>日</v>
          </cell>
        </row>
        <row r="277">
          <cell r="A277">
            <v>1080603</v>
          </cell>
          <cell r="B277">
            <v>108</v>
          </cell>
          <cell r="C277">
            <v>6</v>
          </cell>
          <cell r="D277">
            <v>3</v>
          </cell>
          <cell r="E277" t="str">
            <v>一</v>
          </cell>
        </row>
        <row r="278">
          <cell r="A278">
            <v>1080604</v>
          </cell>
          <cell r="B278">
            <v>108</v>
          </cell>
          <cell r="C278">
            <v>6</v>
          </cell>
          <cell r="D278">
            <v>4</v>
          </cell>
          <cell r="E278" t="str">
            <v>二</v>
          </cell>
        </row>
        <row r="279">
          <cell r="A279">
            <v>1080605</v>
          </cell>
          <cell r="B279">
            <v>108</v>
          </cell>
          <cell r="C279">
            <v>6</v>
          </cell>
          <cell r="D279">
            <v>5</v>
          </cell>
          <cell r="E279" t="str">
            <v>三</v>
          </cell>
        </row>
        <row r="280">
          <cell r="A280">
            <v>1080606</v>
          </cell>
          <cell r="B280">
            <v>108</v>
          </cell>
          <cell r="C280">
            <v>6</v>
          </cell>
          <cell r="D280">
            <v>6</v>
          </cell>
          <cell r="E280" t="str">
            <v>四</v>
          </cell>
        </row>
        <row r="281">
          <cell r="A281">
            <v>1080607</v>
          </cell>
          <cell r="B281">
            <v>108</v>
          </cell>
          <cell r="C281">
            <v>6</v>
          </cell>
          <cell r="D281">
            <v>7</v>
          </cell>
          <cell r="E281" t="str">
            <v>五</v>
          </cell>
        </row>
        <row r="282">
          <cell r="A282">
            <v>1080608</v>
          </cell>
          <cell r="B282">
            <v>108</v>
          </cell>
          <cell r="C282">
            <v>6</v>
          </cell>
          <cell r="D282">
            <v>8</v>
          </cell>
          <cell r="E282" t="str">
            <v>六</v>
          </cell>
        </row>
        <row r="283">
          <cell r="A283">
            <v>1080609</v>
          </cell>
          <cell r="B283">
            <v>108</v>
          </cell>
          <cell r="C283">
            <v>6</v>
          </cell>
          <cell r="D283">
            <v>9</v>
          </cell>
          <cell r="E283" t="str">
            <v>日</v>
          </cell>
        </row>
        <row r="284">
          <cell r="A284">
            <v>1080610</v>
          </cell>
          <cell r="B284">
            <v>108</v>
          </cell>
          <cell r="C284">
            <v>6</v>
          </cell>
          <cell r="D284">
            <v>10</v>
          </cell>
          <cell r="E284" t="str">
            <v>一</v>
          </cell>
        </row>
        <row r="285">
          <cell r="A285">
            <v>1080611</v>
          </cell>
          <cell r="B285">
            <v>108</v>
          </cell>
          <cell r="C285">
            <v>6</v>
          </cell>
          <cell r="D285">
            <v>11</v>
          </cell>
          <cell r="E285" t="str">
            <v>二</v>
          </cell>
        </row>
        <row r="286">
          <cell r="A286">
            <v>1080612</v>
          </cell>
          <cell r="B286">
            <v>108</v>
          </cell>
          <cell r="C286">
            <v>6</v>
          </cell>
          <cell r="D286">
            <v>12</v>
          </cell>
          <cell r="E286" t="str">
            <v>三</v>
          </cell>
        </row>
        <row r="287">
          <cell r="A287">
            <v>1080613</v>
          </cell>
          <cell r="B287">
            <v>108</v>
          </cell>
          <cell r="C287">
            <v>6</v>
          </cell>
          <cell r="D287">
            <v>13</v>
          </cell>
          <cell r="E287" t="str">
            <v>四</v>
          </cell>
        </row>
        <row r="288">
          <cell r="A288">
            <v>1080614</v>
          </cell>
          <cell r="B288">
            <v>108</v>
          </cell>
          <cell r="C288">
            <v>6</v>
          </cell>
          <cell r="D288">
            <v>14</v>
          </cell>
          <cell r="E288" t="str">
            <v>五</v>
          </cell>
        </row>
        <row r="289">
          <cell r="A289">
            <v>1080615</v>
          </cell>
          <cell r="B289">
            <v>108</v>
          </cell>
          <cell r="C289">
            <v>6</v>
          </cell>
          <cell r="D289">
            <v>15</v>
          </cell>
          <cell r="E289" t="str">
            <v>六</v>
          </cell>
        </row>
        <row r="290">
          <cell r="A290">
            <v>1080616</v>
          </cell>
          <cell r="B290">
            <v>108</v>
          </cell>
          <cell r="C290">
            <v>6</v>
          </cell>
          <cell r="D290">
            <v>16</v>
          </cell>
          <cell r="E290" t="str">
            <v>日</v>
          </cell>
        </row>
        <row r="291">
          <cell r="A291">
            <v>1080617</v>
          </cell>
          <cell r="B291">
            <v>108</v>
          </cell>
          <cell r="C291">
            <v>6</v>
          </cell>
          <cell r="D291">
            <v>17</v>
          </cell>
          <cell r="E291" t="str">
            <v>一</v>
          </cell>
        </row>
        <row r="292">
          <cell r="A292">
            <v>1080618</v>
          </cell>
          <cell r="B292">
            <v>108</v>
          </cell>
          <cell r="C292">
            <v>6</v>
          </cell>
          <cell r="D292">
            <v>18</v>
          </cell>
          <cell r="E292" t="str">
            <v>二</v>
          </cell>
        </row>
        <row r="293">
          <cell r="A293">
            <v>1080619</v>
          </cell>
          <cell r="B293">
            <v>108</v>
          </cell>
          <cell r="C293">
            <v>6</v>
          </cell>
          <cell r="D293">
            <v>19</v>
          </cell>
          <cell r="E293" t="str">
            <v>三</v>
          </cell>
        </row>
        <row r="294">
          <cell r="A294">
            <v>1080620</v>
          </cell>
          <cell r="B294">
            <v>108</v>
          </cell>
          <cell r="C294">
            <v>6</v>
          </cell>
          <cell r="D294">
            <v>20</v>
          </cell>
          <cell r="E294" t="str">
            <v>四</v>
          </cell>
        </row>
        <row r="295">
          <cell r="A295">
            <v>1080621</v>
          </cell>
          <cell r="B295">
            <v>108</v>
          </cell>
          <cell r="C295">
            <v>6</v>
          </cell>
          <cell r="D295">
            <v>21</v>
          </cell>
          <cell r="E295" t="str">
            <v>五</v>
          </cell>
        </row>
        <row r="296">
          <cell r="A296">
            <v>1080622</v>
          </cell>
          <cell r="B296">
            <v>108</v>
          </cell>
          <cell r="C296">
            <v>6</v>
          </cell>
          <cell r="D296">
            <v>22</v>
          </cell>
          <cell r="E296" t="str">
            <v>六</v>
          </cell>
        </row>
        <row r="297">
          <cell r="A297">
            <v>1080623</v>
          </cell>
          <cell r="B297">
            <v>108</v>
          </cell>
          <cell r="C297">
            <v>6</v>
          </cell>
          <cell r="D297">
            <v>23</v>
          </cell>
          <cell r="E297" t="str">
            <v>日</v>
          </cell>
        </row>
        <row r="298">
          <cell r="A298">
            <v>1080624</v>
          </cell>
          <cell r="B298">
            <v>108</v>
          </cell>
          <cell r="C298">
            <v>6</v>
          </cell>
          <cell r="D298">
            <v>24</v>
          </cell>
          <cell r="E298" t="str">
            <v>一</v>
          </cell>
        </row>
        <row r="299">
          <cell r="A299">
            <v>1080625</v>
          </cell>
          <cell r="B299">
            <v>108</v>
          </cell>
          <cell r="C299">
            <v>6</v>
          </cell>
          <cell r="D299">
            <v>25</v>
          </cell>
          <cell r="E299" t="str">
            <v>二</v>
          </cell>
        </row>
        <row r="300">
          <cell r="A300">
            <v>1080626</v>
          </cell>
          <cell r="B300">
            <v>108</v>
          </cell>
          <cell r="C300">
            <v>6</v>
          </cell>
          <cell r="D300">
            <v>26</v>
          </cell>
          <cell r="E300" t="str">
            <v>三</v>
          </cell>
        </row>
        <row r="301">
          <cell r="A301">
            <v>1080627</v>
          </cell>
          <cell r="B301">
            <v>108</v>
          </cell>
          <cell r="C301">
            <v>6</v>
          </cell>
          <cell r="D301">
            <v>27</v>
          </cell>
          <cell r="E301" t="str">
            <v>四</v>
          </cell>
        </row>
        <row r="302">
          <cell r="A302">
            <v>1080628</v>
          </cell>
          <cell r="B302">
            <v>108</v>
          </cell>
          <cell r="C302">
            <v>6</v>
          </cell>
          <cell r="D302">
            <v>28</v>
          </cell>
          <cell r="E302" t="str">
            <v>五</v>
          </cell>
        </row>
        <row r="303">
          <cell r="A303">
            <v>1080629</v>
          </cell>
          <cell r="B303">
            <v>108</v>
          </cell>
          <cell r="C303">
            <v>6</v>
          </cell>
          <cell r="D303">
            <v>29</v>
          </cell>
          <cell r="E303" t="str">
            <v>六</v>
          </cell>
        </row>
        <row r="304">
          <cell r="A304">
            <v>1080630</v>
          </cell>
          <cell r="B304">
            <v>108</v>
          </cell>
          <cell r="C304">
            <v>6</v>
          </cell>
          <cell r="D304">
            <v>30</v>
          </cell>
          <cell r="E304" t="str">
            <v>日</v>
          </cell>
        </row>
        <row r="305">
          <cell r="A305">
            <v>1080701</v>
          </cell>
          <cell r="B305">
            <v>108</v>
          </cell>
          <cell r="C305">
            <v>7</v>
          </cell>
          <cell r="D305">
            <v>1</v>
          </cell>
          <cell r="E305" t="str">
            <v>一</v>
          </cell>
        </row>
        <row r="306">
          <cell r="A306">
            <v>1080702</v>
          </cell>
          <cell r="B306">
            <v>108</v>
          </cell>
          <cell r="C306">
            <v>7</v>
          </cell>
          <cell r="D306">
            <v>2</v>
          </cell>
          <cell r="E306" t="str">
            <v>二</v>
          </cell>
        </row>
        <row r="307">
          <cell r="A307">
            <v>1080703</v>
          </cell>
          <cell r="B307">
            <v>108</v>
          </cell>
          <cell r="C307">
            <v>7</v>
          </cell>
          <cell r="D307">
            <v>3</v>
          </cell>
          <cell r="E307" t="str">
            <v>三</v>
          </cell>
        </row>
        <row r="308">
          <cell r="A308">
            <v>1080704</v>
          </cell>
          <cell r="B308">
            <v>108</v>
          </cell>
          <cell r="C308">
            <v>7</v>
          </cell>
          <cell r="D308">
            <v>4</v>
          </cell>
          <cell r="E308" t="str">
            <v>四</v>
          </cell>
        </row>
        <row r="309">
          <cell r="A309">
            <v>1080705</v>
          </cell>
          <cell r="B309">
            <v>108</v>
          </cell>
          <cell r="C309">
            <v>7</v>
          </cell>
          <cell r="D309">
            <v>5</v>
          </cell>
          <cell r="E309" t="str">
            <v>五</v>
          </cell>
        </row>
        <row r="310">
          <cell r="A310">
            <v>1080706</v>
          </cell>
          <cell r="B310">
            <v>108</v>
          </cell>
          <cell r="C310">
            <v>7</v>
          </cell>
          <cell r="D310">
            <v>6</v>
          </cell>
          <cell r="E310" t="str">
            <v>六</v>
          </cell>
        </row>
        <row r="311">
          <cell r="A311">
            <v>1080707</v>
          </cell>
          <cell r="B311">
            <v>108</v>
          </cell>
          <cell r="C311">
            <v>7</v>
          </cell>
          <cell r="D311">
            <v>7</v>
          </cell>
          <cell r="E311" t="str">
            <v>日</v>
          </cell>
        </row>
        <row r="312">
          <cell r="A312">
            <v>1080708</v>
          </cell>
          <cell r="B312">
            <v>108</v>
          </cell>
          <cell r="C312">
            <v>7</v>
          </cell>
          <cell r="D312">
            <v>8</v>
          </cell>
          <cell r="E312" t="str">
            <v>一</v>
          </cell>
        </row>
        <row r="313">
          <cell r="A313">
            <v>1080709</v>
          </cell>
          <cell r="B313">
            <v>108</v>
          </cell>
          <cell r="C313">
            <v>7</v>
          </cell>
          <cell r="D313">
            <v>9</v>
          </cell>
          <cell r="E313" t="str">
            <v>二</v>
          </cell>
        </row>
        <row r="314">
          <cell r="A314">
            <v>1080710</v>
          </cell>
          <cell r="B314">
            <v>108</v>
          </cell>
          <cell r="C314">
            <v>7</v>
          </cell>
          <cell r="D314">
            <v>10</v>
          </cell>
          <cell r="E314" t="str">
            <v>三</v>
          </cell>
        </row>
        <row r="315">
          <cell r="A315">
            <v>1080711</v>
          </cell>
          <cell r="B315">
            <v>108</v>
          </cell>
          <cell r="C315">
            <v>7</v>
          </cell>
          <cell r="D315">
            <v>11</v>
          </cell>
          <cell r="E315" t="str">
            <v>四</v>
          </cell>
        </row>
        <row r="316">
          <cell r="A316">
            <v>1080712</v>
          </cell>
          <cell r="B316">
            <v>108</v>
          </cell>
          <cell r="C316">
            <v>7</v>
          </cell>
          <cell r="D316">
            <v>12</v>
          </cell>
          <cell r="E316" t="str">
            <v>五</v>
          </cell>
        </row>
        <row r="317">
          <cell r="A317">
            <v>1080713</v>
          </cell>
          <cell r="B317">
            <v>108</v>
          </cell>
          <cell r="C317">
            <v>7</v>
          </cell>
          <cell r="D317">
            <v>13</v>
          </cell>
          <cell r="E317" t="str">
            <v>六</v>
          </cell>
        </row>
        <row r="318">
          <cell r="A318">
            <v>1080714</v>
          </cell>
          <cell r="B318">
            <v>108</v>
          </cell>
          <cell r="C318">
            <v>7</v>
          </cell>
          <cell r="D318">
            <v>14</v>
          </cell>
          <cell r="E318" t="str">
            <v>日</v>
          </cell>
        </row>
        <row r="319">
          <cell r="A319">
            <v>1080715</v>
          </cell>
          <cell r="B319">
            <v>108</v>
          </cell>
          <cell r="C319">
            <v>7</v>
          </cell>
          <cell r="D319">
            <v>15</v>
          </cell>
          <cell r="E319" t="str">
            <v>一</v>
          </cell>
        </row>
        <row r="320">
          <cell r="A320">
            <v>1080716</v>
          </cell>
          <cell r="B320">
            <v>108</v>
          </cell>
          <cell r="C320">
            <v>7</v>
          </cell>
          <cell r="D320">
            <v>16</v>
          </cell>
          <cell r="E320" t="str">
            <v>二</v>
          </cell>
        </row>
        <row r="321">
          <cell r="A321">
            <v>1080717</v>
          </cell>
          <cell r="B321">
            <v>108</v>
          </cell>
          <cell r="C321">
            <v>7</v>
          </cell>
          <cell r="D321">
            <v>17</v>
          </cell>
          <cell r="E321" t="str">
            <v>三</v>
          </cell>
        </row>
        <row r="322">
          <cell r="A322">
            <v>1080718</v>
          </cell>
          <cell r="B322">
            <v>108</v>
          </cell>
          <cell r="C322">
            <v>7</v>
          </cell>
          <cell r="D322">
            <v>18</v>
          </cell>
          <cell r="E322" t="str">
            <v>四</v>
          </cell>
        </row>
        <row r="323">
          <cell r="A323">
            <v>1080719</v>
          </cell>
          <cell r="B323">
            <v>108</v>
          </cell>
          <cell r="C323">
            <v>7</v>
          </cell>
          <cell r="D323">
            <v>19</v>
          </cell>
          <cell r="E323" t="str">
            <v>五</v>
          </cell>
        </row>
        <row r="324">
          <cell r="A324">
            <v>1080720</v>
          </cell>
          <cell r="B324">
            <v>108</v>
          </cell>
          <cell r="C324">
            <v>7</v>
          </cell>
          <cell r="D324">
            <v>20</v>
          </cell>
          <cell r="E324" t="str">
            <v>六</v>
          </cell>
        </row>
        <row r="325">
          <cell r="A325">
            <v>1080721</v>
          </cell>
          <cell r="B325">
            <v>108</v>
          </cell>
          <cell r="C325">
            <v>7</v>
          </cell>
          <cell r="D325">
            <v>21</v>
          </cell>
          <cell r="E325" t="str">
            <v>日</v>
          </cell>
        </row>
        <row r="326">
          <cell r="A326">
            <v>1080722</v>
          </cell>
          <cell r="B326">
            <v>108</v>
          </cell>
          <cell r="C326">
            <v>7</v>
          </cell>
          <cell r="D326">
            <v>22</v>
          </cell>
          <cell r="E326" t="str">
            <v>一</v>
          </cell>
        </row>
        <row r="327">
          <cell r="A327">
            <v>1080723</v>
          </cell>
          <cell r="B327">
            <v>108</v>
          </cell>
          <cell r="C327">
            <v>7</v>
          </cell>
          <cell r="D327">
            <v>23</v>
          </cell>
          <cell r="E327" t="str">
            <v>二</v>
          </cell>
        </row>
        <row r="328">
          <cell r="A328">
            <v>1080724</v>
          </cell>
          <cell r="B328">
            <v>108</v>
          </cell>
          <cell r="C328">
            <v>7</v>
          </cell>
          <cell r="D328">
            <v>24</v>
          </cell>
          <cell r="E328" t="str">
            <v>三</v>
          </cell>
        </row>
        <row r="329">
          <cell r="A329">
            <v>1080725</v>
          </cell>
          <cell r="B329">
            <v>108</v>
          </cell>
          <cell r="C329">
            <v>7</v>
          </cell>
          <cell r="D329">
            <v>25</v>
          </cell>
          <cell r="E329" t="str">
            <v>四</v>
          </cell>
        </row>
        <row r="330">
          <cell r="A330">
            <v>1080726</v>
          </cell>
          <cell r="B330">
            <v>108</v>
          </cell>
          <cell r="C330">
            <v>7</v>
          </cell>
          <cell r="D330">
            <v>26</v>
          </cell>
          <cell r="E330" t="str">
            <v>五</v>
          </cell>
        </row>
        <row r="331">
          <cell r="A331">
            <v>1080727</v>
          </cell>
          <cell r="B331">
            <v>108</v>
          </cell>
          <cell r="C331">
            <v>7</v>
          </cell>
          <cell r="D331">
            <v>27</v>
          </cell>
          <cell r="E331" t="str">
            <v>六</v>
          </cell>
        </row>
        <row r="332">
          <cell r="A332">
            <v>1080728</v>
          </cell>
          <cell r="B332">
            <v>108</v>
          </cell>
          <cell r="C332">
            <v>7</v>
          </cell>
          <cell r="D332">
            <v>28</v>
          </cell>
          <cell r="E332" t="str">
            <v>日</v>
          </cell>
        </row>
        <row r="333">
          <cell r="A333">
            <v>1080729</v>
          </cell>
          <cell r="B333">
            <v>108</v>
          </cell>
          <cell r="C333">
            <v>7</v>
          </cell>
          <cell r="D333">
            <v>29</v>
          </cell>
          <cell r="E333" t="str">
            <v>一</v>
          </cell>
        </row>
        <row r="334">
          <cell r="A334">
            <v>1080730</v>
          </cell>
          <cell r="B334">
            <v>108</v>
          </cell>
          <cell r="C334">
            <v>7</v>
          </cell>
          <cell r="D334">
            <v>30</v>
          </cell>
          <cell r="E334" t="str">
            <v>二</v>
          </cell>
        </row>
        <row r="335">
          <cell r="A335">
            <v>1080731</v>
          </cell>
          <cell r="B335">
            <v>108</v>
          </cell>
          <cell r="C335">
            <v>7</v>
          </cell>
          <cell r="D335">
            <v>31</v>
          </cell>
          <cell r="E335" t="str">
            <v>三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部分工時薪資級距"/>
      <sheetName val="實際薪資&amp;月投保薪資級距表"/>
      <sheetName val="時數級距"/>
      <sheetName val="投保薪資"/>
    </sheetNames>
    <sheetDataSet>
      <sheetData sheetId="0">
        <row r="4">
          <cell r="A4" t="str">
            <v>1-1</v>
          </cell>
          <cell r="B4">
            <v>1</v>
          </cell>
          <cell r="C4">
            <v>8</v>
          </cell>
          <cell r="D4">
            <v>1</v>
          </cell>
          <cell r="E4">
            <v>9</v>
          </cell>
          <cell r="F4">
            <v>27</v>
          </cell>
          <cell r="G4">
            <v>3</v>
          </cell>
          <cell r="H4">
            <v>30</v>
          </cell>
          <cell r="I4">
            <v>1</v>
          </cell>
          <cell r="J4">
            <v>1</v>
          </cell>
          <cell r="K4">
            <v>32</v>
          </cell>
          <cell r="L4">
            <v>22</v>
          </cell>
          <cell r="M4">
            <v>54</v>
          </cell>
          <cell r="N4">
            <v>11100</v>
          </cell>
        </row>
        <row r="5">
          <cell r="A5" t="str">
            <v>1-2</v>
          </cell>
          <cell r="B5">
            <v>2</v>
          </cell>
          <cell r="C5">
            <v>16</v>
          </cell>
          <cell r="D5">
            <v>1</v>
          </cell>
          <cell r="E5">
            <v>17</v>
          </cell>
          <cell r="F5">
            <v>54</v>
          </cell>
          <cell r="G5">
            <v>5</v>
          </cell>
          <cell r="H5">
            <v>59</v>
          </cell>
          <cell r="I5">
            <v>1</v>
          </cell>
          <cell r="J5">
            <v>1</v>
          </cell>
          <cell r="K5">
            <v>61</v>
          </cell>
          <cell r="L5">
            <v>44</v>
          </cell>
          <cell r="M5">
            <v>105</v>
          </cell>
          <cell r="N5">
            <v>11100</v>
          </cell>
        </row>
        <row r="6">
          <cell r="A6" t="str">
            <v>1-3</v>
          </cell>
          <cell r="B6">
            <v>3</v>
          </cell>
          <cell r="C6">
            <v>23</v>
          </cell>
          <cell r="D6">
            <v>2</v>
          </cell>
          <cell r="E6">
            <v>25</v>
          </cell>
          <cell r="F6">
            <v>82</v>
          </cell>
          <cell r="G6">
            <v>8</v>
          </cell>
          <cell r="H6">
            <v>90</v>
          </cell>
          <cell r="I6">
            <v>2</v>
          </cell>
          <cell r="J6">
            <v>1</v>
          </cell>
          <cell r="K6">
            <v>93</v>
          </cell>
          <cell r="L6">
            <v>67</v>
          </cell>
          <cell r="M6">
            <v>160</v>
          </cell>
          <cell r="N6">
            <v>11100</v>
          </cell>
        </row>
        <row r="7">
          <cell r="A7" t="str">
            <v>1-4</v>
          </cell>
          <cell r="B7">
            <v>4</v>
          </cell>
          <cell r="C7">
            <v>31</v>
          </cell>
          <cell r="D7">
            <v>3</v>
          </cell>
          <cell r="E7">
            <v>34</v>
          </cell>
          <cell r="F7">
            <v>109</v>
          </cell>
          <cell r="G7">
            <v>10</v>
          </cell>
          <cell r="H7">
            <v>119</v>
          </cell>
          <cell r="I7">
            <v>2</v>
          </cell>
          <cell r="J7">
            <v>1</v>
          </cell>
          <cell r="K7">
            <v>122</v>
          </cell>
          <cell r="L7">
            <v>89</v>
          </cell>
          <cell r="M7">
            <v>211</v>
          </cell>
          <cell r="N7">
            <v>11100</v>
          </cell>
        </row>
        <row r="8">
          <cell r="A8" t="str">
            <v>1-5</v>
          </cell>
          <cell r="B8">
            <v>5</v>
          </cell>
          <cell r="C8">
            <v>39</v>
          </cell>
          <cell r="D8">
            <v>4</v>
          </cell>
          <cell r="E8">
            <v>43</v>
          </cell>
          <cell r="F8">
            <v>136</v>
          </cell>
          <cell r="G8">
            <v>13</v>
          </cell>
          <cell r="H8">
            <v>149</v>
          </cell>
          <cell r="I8">
            <v>2</v>
          </cell>
          <cell r="J8">
            <v>1</v>
          </cell>
          <cell r="K8">
            <v>152</v>
          </cell>
          <cell r="L8">
            <v>111</v>
          </cell>
          <cell r="M8">
            <v>263</v>
          </cell>
          <cell r="N8">
            <v>11100</v>
          </cell>
        </row>
        <row r="9">
          <cell r="A9" t="str">
            <v>1-6</v>
          </cell>
          <cell r="B9">
            <v>6</v>
          </cell>
          <cell r="C9">
            <v>47</v>
          </cell>
          <cell r="D9">
            <v>4</v>
          </cell>
          <cell r="E9">
            <v>51</v>
          </cell>
          <cell r="F9">
            <v>163</v>
          </cell>
          <cell r="G9">
            <v>16</v>
          </cell>
          <cell r="H9">
            <v>179</v>
          </cell>
          <cell r="I9">
            <v>3</v>
          </cell>
          <cell r="J9">
            <v>1</v>
          </cell>
          <cell r="K9">
            <v>183</v>
          </cell>
          <cell r="L9">
            <v>133</v>
          </cell>
          <cell r="M9">
            <v>316</v>
          </cell>
          <cell r="N9">
            <v>11100</v>
          </cell>
        </row>
        <row r="10">
          <cell r="A10" t="str">
            <v>1-7</v>
          </cell>
          <cell r="B10">
            <v>7</v>
          </cell>
          <cell r="C10">
            <v>54</v>
          </cell>
          <cell r="D10">
            <v>5</v>
          </cell>
          <cell r="E10">
            <v>59</v>
          </cell>
          <cell r="F10">
            <v>190</v>
          </cell>
          <cell r="G10">
            <v>18</v>
          </cell>
          <cell r="H10">
            <v>208</v>
          </cell>
          <cell r="I10">
            <v>3</v>
          </cell>
          <cell r="J10">
            <v>1</v>
          </cell>
          <cell r="K10">
            <v>212</v>
          </cell>
          <cell r="L10">
            <v>155</v>
          </cell>
          <cell r="M10">
            <v>367</v>
          </cell>
          <cell r="N10">
            <v>11100</v>
          </cell>
        </row>
        <row r="11">
          <cell r="A11" t="str">
            <v>1-8</v>
          </cell>
          <cell r="B11">
            <v>8</v>
          </cell>
          <cell r="C11">
            <v>62</v>
          </cell>
          <cell r="D11">
            <v>6</v>
          </cell>
          <cell r="E11">
            <v>68</v>
          </cell>
          <cell r="F11">
            <v>218</v>
          </cell>
          <cell r="G11">
            <v>21</v>
          </cell>
          <cell r="H11">
            <v>239</v>
          </cell>
          <cell r="I11">
            <v>3</v>
          </cell>
          <cell r="J11">
            <v>1</v>
          </cell>
          <cell r="K11">
            <v>243</v>
          </cell>
          <cell r="L11">
            <v>178</v>
          </cell>
          <cell r="M11">
            <v>421</v>
          </cell>
          <cell r="N11">
            <v>11100</v>
          </cell>
        </row>
        <row r="12">
          <cell r="A12" t="str">
            <v>1-9</v>
          </cell>
          <cell r="B12">
            <v>9</v>
          </cell>
          <cell r="C12">
            <v>70</v>
          </cell>
          <cell r="D12">
            <v>7</v>
          </cell>
          <cell r="E12">
            <v>77</v>
          </cell>
          <cell r="F12">
            <v>245</v>
          </cell>
          <cell r="G12">
            <v>23</v>
          </cell>
          <cell r="H12">
            <v>268</v>
          </cell>
          <cell r="I12">
            <v>4</v>
          </cell>
          <cell r="J12">
            <v>1</v>
          </cell>
          <cell r="K12">
            <v>273</v>
          </cell>
          <cell r="L12">
            <v>200</v>
          </cell>
          <cell r="M12">
            <v>473</v>
          </cell>
          <cell r="N12">
            <v>11100</v>
          </cell>
        </row>
        <row r="13">
          <cell r="A13" t="str">
            <v>1-10</v>
          </cell>
          <cell r="B13">
            <v>10</v>
          </cell>
          <cell r="C13">
            <v>78</v>
          </cell>
          <cell r="D13">
            <v>7</v>
          </cell>
          <cell r="E13">
            <v>85</v>
          </cell>
          <cell r="F13">
            <v>272</v>
          </cell>
          <cell r="G13">
            <v>26</v>
          </cell>
          <cell r="H13">
            <v>298</v>
          </cell>
          <cell r="I13">
            <v>4</v>
          </cell>
          <cell r="J13">
            <v>1</v>
          </cell>
          <cell r="K13">
            <v>303</v>
          </cell>
          <cell r="L13">
            <v>222</v>
          </cell>
          <cell r="M13">
            <v>525</v>
          </cell>
          <cell r="N13">
            <v>11100</v>
          </cell>
        </row>
        <row r="14">
          <cell r="A14" t="str">
            <v>1-11</v>
          </cell>
          <cell r="B14">
            <v>11</v>
          </cell>
          <cell r="C14">
            <v>85</v>
          </cell>
          <cell r="D14">
            <v>8</v>
          </cell>
          <cell r="E14">
            <v>93</v>
          </cell>
          <cell r="F14">
            <v>299</v>
          </cell>
          <cell r="G14">
            <v>28</v>
          </cell>
          <cell r="H14">
            <v>327</v>
          </cell>
          <cell r="I14">
            <v>5</v>
          </cell>
          <cell r="J14">
            <v>2</v>
          </cell>
          <cell r="K14">
            <v>334</v>
          </cell>
          <cell r="L14">
            <v>244</v>
          </cell>
          <cell r="M14">
            <v>578</v>
          </cell>
          <cell r="N14">
            <v>11100</v>
          </cell>
        </row>
        <row r="15">
          <cell r="A15" t="str">
            <v>1-12</v>
          </cell>
          <cell r="B15">
            <v>12</v>
          </cell>
          <cell r="C15">
            <v>93</v>
          </cell>
          <cell r="D15">
            <v>9</v>
          </cell>
          <cell r="E15">
            <v>102</v>
          </cell>
          <cell r="F15">
            <v>326</v>
          </cell>
          <cell r="G15">
            <v>31</v>
          </cell>
          <cell r="H15">
            <v>357</v>
          </cell>
          <cell r="I15">
            <v>5</v>
          </cell>
          <cell r="J15">
            <v>2</v>
          </cell>
          <cell r="K15">
            <v>364</v>
          </cell>
          <cell r="L15">
            <v>266</v>
          </cell>
          <cell r="M15">
            <v>630</v>
          </cell>
          <cell r="N15">
            <v>11100</v>
          </cell>
        </row>
        <row r="16">
          <cell r="A16" t="str">
            <v>1-13</v>
          </cell>
          <cell r="B16">
            <v>13</v>
          </cell>
          <cell r="C16">
            <v>101</v>
          </cell>
          <cell r="D16">
            <v>10</v>
          </cell>
          <cell r="E16">
            <v>111</v>
          </cell>
          <cell r="F16">
            <v>354</v>
          </cell>
          <cell r="G16">
            <v>34</v>
          </cell>
          <cell r="H16">
            <v>388</v>
          </cell>
          <cell r="I16">
            <v>5</v>
          </cell>
          <cell r="J16">
            <v>2</v>
          </cell>
          <cell r="K16">
            <v>395</v>
          </cell>
          <cell r="L16">
            <v>289</v>
          </cell>
          <cell r="M16">
            <v>684</v>
          </cell>
          <cell r="N16">
            <v>11100</v>
          </cell>
        </row>
        <row r="17">
          <cell r="A17" t="str">
            <v>1-14</v>
          </cell>
          <cell r="B17">
            <v>14</v>
          </cell>
          <cell r="C17">
            <v>109</v>
          </cell>
          <cell r="D17">
            <v>10</v>
          </cell>
          <cell r="E17">
            <v>119</v>
          </cell>
          <cell r="F17">
            <v>381</v>
          </cell>
          <cell r="G17">
            <v>36</v>
          </cell>
          <cell r="H17">
            <v>417</v>
          </cell>
          <cell r="I17">
            <v>6</v>
          </cell>
          <cell r="J17">
            <v>2</v>
          </cell>
          <cell r="K17">
            <v>425</v>
          </cell>
          <cell r="L17">
            <v>311</v>
          </cell>
          <cell r="M17">
            <v>736</v>
          </cell>
          <cell r="N17">
            <v>11100</v>
          </cell>
        </row>
        <row r="18">
          <cell r="A18" t="str">
            <v>1-15</v>
          </cell>
          <cell r="B18">
            <v>15</v>
          </cell>
          <cell r="C18">
            <v>117</v>
          </cell>
          <cell r="D18">
            <v>11</v>
          </cell>
          <cell r="E18">
            <v>128</v>
          </cell>
          <cell r="F18">
            <v>408</v>
          </cell>
          <cell r="G18">
            <v>39</v>
          </cell>
          <cell r="H18">
            <v>447</v>
          </cell>
          <cell r="I18">
            <v>6</v>
          </cell>
          <cell r="J18">
            <v>2</v>
          </cell>
          <cell r="K18">
            <v>455</v>
          </cell>
          <cell r="L18">
            <v>333</v>
          </cell>
          <cell r="M18">
            <v>788</v>
          </cell>
          <cell r="N18">
            <v>11100</v>
          </cell>
        </row>
        <row r="19">
          <cell r="A19" t="str">
            <v>1-16</v>
          </cell>
          <cell r="B19">
            <v>16</v>
          </cell>
          <cell r="C19">
            <v>124</v>
          </cell>
          <cell r="D19">
            <v>12</v>
          </cell>
          <cell r="E19">
            <v>136</v>
          </cell>
          <cell r="F19">
            <v>435</v>
          </cell>
          <cell r="G19">
            <v>41</v>
          </cell>
          <cell r="H19">
            <v>476</v>
          </cell>
          <cell r="I19">
            <v>6</v>
          </cell>
          <cell r="J19">
            <v>2</v>
          </cell>
          <cell r="K19">
            <v>484</v>
          </cell>
          <cell r="L19">
            <v>355</v>
          </cell>
          <cell r="M19">
            <v>839</v>
          </cell>
          <cell r="N19">
            <v>11100</v>
          </cell>
        </row>
        <row r="20">
          <cell r="A20" t="str">
            <v>1-17</v>
          </cell>
          <cell r="B20">
            <v>17</v>
          </cell>
          <cell r="C20">
            <v>132</v>
          </cell>
          <cell r="D20">
            <v>13</v>
          </cell>
          <cell r="E20">
            <v>145</v>
          </cell>
          <cell r="F20">
            <v>462</v>
          </cell>
          <cell r="G20">
            <v>44</v>
          </cell>
          <cell r="H20">
            <v>506</v>
          </cell>
          <cell r="I20">
            <v>7</v>
          </cell>
          <cell r="J20">
            <v>2</v>
          </cell>
          <cell r="K20">
            <v>515</v>
          </cell>
          <cell r="L20">
            <v>377</v>
          </cell>
          <cell r="M20">
            <v>892</v>
          </cell>
          <cell r="N20">
            <v>11100</v>
          </cell>
        </row>
        <row r="21">
          <cell r="A21" t="str">
            <v>1-18</v>
          </cell>
          <cell r="B21">
            <v>18</v>
          </cell>
          <cell r="C21">
            <v>140</v>
          </cell>
          <cell r="D21">
            <v>13</v>
          </cell>
          <cell r="E21">
            <v>153</v>
          </cell>
          <cell r="F21">
            <v>490</v>
          </cell>
          <cell r="G21">
            <v>47</v>
          </cell>
          <cell r="H21">
            <v>537</v>
          </cell>
          <cell r="I21">
            <v>7</v>
          </cell>
          <cell r="J21">
            <v>2</v>
          </cell>
          <cell r="K21">
            <v>546</v>
          </cell>
          <cell r="L21">
            <v>400</v>
          </cell>
          <cell r="M21">
            <v>946</v>
          </cell>
          <cell r="N21">
            <v>11100</v>
          </cell>
        </row>
        <row r="22">
          <cell r="A22" t="str">
            <v>1-19</v>
          </cell>
          <cell r="B22">
            <v>19</v>
          </cell>
          <cell r="C22">
            <v>148</v>
          </cell>
          <cell r="D22">
            <v>14</v>
          </cell>
          <cell r="E22">
            <v>162</v>
          </cell>
          <cell r="F22">
            <v>517</v>
          </cell>
          <cell r="G22">
            <v>49</v>
          </cell>
          <cell r="H22">
            <v>566</v>
          </cell>
          <cell r="I22">
            <v>8</v>
          </cell>
          <cell r="J22">
            <v>2</v>
          </cell>
          <cell r="K22">
            <v>576</v>
          </cell>
          <cell r="L22">
            <v>422</v>
          </cell>
          <cell r="M22">
            <v>998</v>
          </cell>
          <cell r="N22">
            <v>11100</v>
          </cell>
        </row>
        <row r="23">
          <cell r="A23" t="str">
            <v>1-20</v>
          </cell>
          <cell r="B23">
            <v>20</v>
          </cell>
          <cell r="C23">
            <v>155</v>
          </cell>
          <cell r="D23">
            <v>15</v>
          </cell>
          <cell r="E23">
            <v>170</v>
          </cell>
          <cell r="F23">
            <v>544</v>
          </cell>
          <cell r="G23">
            <v>52</v>
          </cell>
          <cell r="H23">
            <v>596</v>
          </cell>
          <cell r="I23">
            <v>8</v>
          </cell>
          <cell r="J23">
            <v>2</v>
          </cell>
          <cell r="K23">
            <v>606</v>
          </cell>
          <cell r="L23">
            <v>444</v>
          </cell>
          <cell r="M23">
            <v>1050</v>
          </cell>
          <cell r="N23">
            <v>11100</v>
          </cell>
        </row>
        <row r="24">
          <cell r="A24" t="str">
            <v>1-21</v>
          </cell>
          <cell r="B24">
            <v>21</v>
          </cell>
          <cell r="C24">
            <v>163</v>
          </cell>
          <cell r="D24">
            <v>16</v>
          </cell>
          <cell r="E24">
            <v>179</v>
          </cell>
          <cell r="F24">
            <v>571</v>
          </cell>
          <cell r="G24">
            <v>54</v>
          </cell>
          <cell r="H24">
            <v>625</v>
          </cell>
          <cell r="I24">
            <v>8</v>
          </cell>
          <cell r="J24">
            <v>2</v>
          </cell>
          <cell r="K24">
            <v>635</v>
          </cell>
          <cell r="L24">
            <v>466</v>
          </cell>
          <cell r="M24">
            <v>1101</v>
          </cell>
          <cell r="N24">
            <v>11100</v>
          </cell>
        </row>
        <row r="25">
          <cell r="A25" t="str">
            <v>1-22</v>
          </cell>
          <cell r="B25">
            <v>22</v>
          </cell>
          <cell r="C25">
            <v>171</v>
          </cell>
          <cell r="D25">
            <v>16</v>
          </cell>
          <cell r="E25">
            <v>187</v>
          </cell>
          <cell r="F25">
            <v>598</v>
          </cell>
          <cell r="G25">
            <v>57</v>
          </cell>
          <cell r="H25">
            <v>655</v>
          </cell>
          <cell r="I25">
            <v>9</v>
          </cell>
          <cell r="J25">
            <v>3</v>
          </cell>
          <cell r="K25">
            <v>667</v>
          </cell>
          <cell r="L25">
            <v>488</v>
          </cell>
          <cell r="M25">
            <v>1155</v>
          </cell>
          <cell r="N25">
            <v>11100</v>
          </cell>
        </row>
        <row r="26">
          <cell r="A26" t="str">
            <v>1-23</v>
          </cell>
          <cell r="B26">
            <v>23</v>
          </cell>
          <cell r="C26">
            <v>179</v>
          </cell>
          <cell r="D26">
            <v>17</v>
          </cell>
          <cell r="E26">
            <v>196</v>
          </cell>
          <cell r="F26">
            <v>625</v>
          </cell>
          <cell r="G26">
            <v>60</v>
          </cell>
          <cell r="H26">
            <v>685</v>
          </cell>
          <cell r="I26">
            <v>9</v>
          </cell>
          <cell r="J26">
            <v>3</v>
          </cell>
          <cell r="K26">
            <v>697</v>
          </cell>
          <cell r="L26">
            <v>511</v>
          </cell>
          <cell r="M26">
            <v>1208</v>
          </cell>
          <cell r="N26">
            <v>11100</v>
          </cell>
        </row>
        <row r="27">
          <cell r="A27" t="str">
            <v>1-24</v>
          </cell>
          <cell r="B27">
            <v>24</v>
          </cell>
          <cell r="C27">
            <v>186</v>
          </cell>
          <cell r="D27">
            <v>18</v>
          </cell>
          <cell r="E27">
            <v>204</v>
          </cell>
          <cell r="F27">
            <v>653</v>
          </cell>
          <cell r="G27">
            <v>62</v>
          </cell>
          <cell r="H27">
            <v>715</v>
          </cell>
          <cell r="I27">
            <v>9</v>
          </cell>
          <cell r="J27">
            <v>3</v>
          </cell>
          <cell r="K27">
            <v>727</v>
          </cell>
          <cell r="L27">
            <v>533</v>
          </cell>
          <cell r="M27">
            <v>1260</v>
          </cell>
          <cell r="N27">
            <v>11100</v>
          </cell>
        </row>
        <row r="28">
          <cell r="A28" t="str">
            <v>1-25</v>
          </cell>
          <cell r="B28">
            <v>25</v>
          </cell>
          <cell r="C28">
            <v>194</v>
          </cell>
          <cell r="D28">
            <v>19</v>
          </cell>
          <cell r="E28">
            <v>213</v>
          </cell>
          <cell r="F28">
            <v>680</v>
          </cell>
          <cell r="G28">
            <v>65</v>
          </cell>
          <cell r="H28">
            <v>745</v>
          </cell>
          <cell r="I28">
            <v>10</v>
          </cell>
          <cell r="J28">
            <v>3</v>
          </cell>
          <cell r="K28">
            <v>758</v>
          </cell>
          <cell r="L28">
            <v>555</v>
          </cell>
          <cell r="M28">
            <v>1313</v>
          </cell>
          <cell r="N28">
            <v>11100</v>
          </cell>
        </row>
        <row r="29">
          <cell r="A29" t="str">
            <v>1-26</v>
          </cell>
          <cell r="B29">
            <v>26</v>
          </cell>
          <cell r="C29">
            <v>202</v>
          </cell>
          <cell r="D29">
            <v>19</v>
          </cell>
          <cell r="E29">
            <v>221</v>
          </cell>
          <cell r="F29">
            <v>707</v>
          </cell>
          <cell r="G29">
            <v>67</v>
          </cell>
          <cell r="H29">
            <v>774</v>
          </cell>
          <cell r="I29">
            <v>10</v>
          </cell>
          <cell r="J29">
            <v>3</v>
          </cell>
          <cell r="K29">
            <v>787</v>
          </cell>
          <cell r="L29">
            <v>577</v>
          </cell>
          <cell r="M29">
            <v>1364</v>
          </cell>
          <cell r="N29">
            <v>11100</v>
          </cell>
        </row>
        <row r="30">
          <cell r="A30" t="str">
            <v>1-27</v>
          </cell>
          <cell r="B30">
            <v>27</v>
          </cell>
          <cell r="C30">
            <v>210</v>
          </cell>
          <cell r="D30">
            <v>20</v>
          </cell>
          <cell r="E30">
            <v>230</v>
          </cell>
          <cell r="F30">
            <v>734</v>
          </cell>
          <cell r="G30">
            <v>70</v>
          </cell>
          <cell r="H30">
            <v>804</v>
          </cell>
          <cell r="I30">
            <v>10</v>
          </cell>
          <cell r="J30">
            <v>3</v>
          </cell>
          <cell r="K30">
            <v>817</v>
          </cell>
          <cell r="L30">
            <v>599</v>
          </cell>
          <cell r="M30">
            <v>1416</v>
          </cell>
          <cell r="N30">
            <v>11100</v>
          </cell>
        </row>
        <row r="31">
          <cell r="A31" t="str">
            <v>1-28</v>
          </cell>
          <cell r="B31">
            <v>28</v>
          </cell>
          <cell r="C31">
            <v>218</v>
          </cell>
          <cell r="D31">
            <v>21</v>
          </cell>
          <cell r="E31">
            <v>239</v>
          </cell>
          <cell r="F31">
            <v>761</v>
          </cell>
          <cell r="G31">
            <v>73</v>
          </cell>
          <cell r="H31">
            <v>834</v>
          </cell>
          <cell r="I31">
            <v>11</v>
          </cell>
          <cell r="J31">
            <v>3</v>
          </cell>
          <cell r="K31">
            <v>848</v>
          </cell>
          <cell r="L31">
            <v>622</v>
          </cell>
          <cell r="M31">
            <v>1470</v>
          </cell>
          <cell r="N31">
            <v>11100</v>
          </cell>
        </row>
        <row r="32">
          <cell r="A32" t="str">
            <v>1-29</v>
          </cell>
          <cell r="B32">
            <v>29</v>
          </cell>
          <cell r="C32">
            <v>225</v>
          </cell>
          <cell r="D32">
            <v>21</v>
          </cell>
          <cell r="E32">
            <v>246</v>
          </cell>
          <cell r="F32">
            <v>789</v>
          </cell>
          <cell r="G32">
            <v>75</v>
          </cell>
          <cell r="H32">
            <v>864</v>
          </cell>
          <cell r="I32">
            <v>11</v>
          </cell>
          <cell r="J32">
            <v>3</v>
          </cell>
          <cell r="K32">
            <v>878</v>
          </cell>
          <cell r="L32">
            <v>644</v>
          </cell>
          <cell r="M32">
            <v>1522</v>
          </cell>
          <cell r="N32">
            <v>11100</v>
          </cell>
        </row>
        <row r="33">
          <cell r="A33" t="str">
            <v>1-30</v>
          </cell>
          <cell r="B33">
            <v>30</v>
          </cell>
          <cell r="C33">
            <v>233</v>
          </cell>
          <cell r="D33">
            <v>22</v>
          </cell>
          <cell r="E33">
            <v>255</v>
          </cell>
          <cell r="F33">
            <v>816</v>
          </cell>
          <cell r="G33">
            <v>78</v>
          </cell>
          <cell r="H33">
            <v>894</v>
          </cell>
          <cell r="I33">
            <v>12</v>
          </cell>
          <cell r="J33">
            <v>3</v>
          </cell>
          <cell r="K33">
            <v>909</v>
          </cell>
          <cell r="L33">
            <v>666</v>
          </cell>
          <cell r="M33">
            <v>1575</v>
          </cell>
          <cell r="N33">
            <v>11100</v>
          </cell>
        </row>
        <row r="34">
          <cell r="A34" t="str">
            <v>2-1</v>
          </cell>
          <cell r="B34">
            <v>1</v>
          </cell>
          <cell r="C34">
            <v>8</v>
          </cell>
          <cell r="D34">
            <v>1</v>
          </cell>
          <cell r="E34">
            <v>9</v>
          </cell>
          <cell r="F34">
            <v>27</v>
          </cell>
          <cell r="G34">
            <v>3</v>
          </cell>
          <cell r="H34">
            <v>30</v>
          </cell>
          <cell r="I34">
            <v>1</v>
          </cell>
          <cell r="J34">
            <v>1</v>
          </cell>
          <cell r="K34">
            <v>32</v>
          </cell>
          <cell r="L34">
            <v>22</v>
          </cell>
          <cell r="M34">
            <v>54</v>
          </cell>
          <cell r="N34">
            <v>11100</v>
          </cell>
        </row>
        <row r="35">
          <cell r="A35" t="str">
            <v>2-2</v>
          </cell>
          <cell r="B35">
            <v>2</v>
          </cell>
          <cell r="C35">
            <v>16</v>
          </cell>
          <cell r="D35">
            <v>1</v>
          </cell>
          <cell r="E35">
            <v>17</v>
          </cell>
          <cell r="F35">
            <v>54</v>
          </cell>
          <cell r="G35">
            <v>5</v>
          </cell>
          <cell r="H35">
            <v>59</v>
          </cell>
          <cell r="I35">
            <v>1</v>
          </cell>
          <cell r="J35">
            <v>1</v>
          </cell>
          <cell r="K35">
            <v>61</v>
          </cell>
          <cell r="L35">
            <v>44</v>
          </cell>
          <cell r="M35">
            <v>105</v>
          </cell>
          <cell r="N35">
            <v>11100</v>
          </cell>
        </row>
        <row r="36">
          <cell r="A36" t="str">
            <v>2-3</v>
          </cell>
          <cell r="B36">
            <v>3</v>
          </cell>
          <cell r="C36">
            <v>23</v>
          </cell>
          <cell r="D36">
            <v>2</v>
          </cell>
          <cell r="E36">
            <v>25</v>
          </cell>
          <cell r="F36">
            <v>82</v>
          </cell>
          <cell r="G36">
            <v>8</v>
          </cell>
          <cell r="H36">
            <v>90</v>
          </cell>
          <cell r="I36">
            <v>2</v>
          </cell>
          <cell r="J36">
            <v>1</v>
          </cell>
          <cell r="K36">
            <v>93</v>
          </cell>
          <cell r="L36">
            <v>67</v>
          </cell>
          <cell r="M36">
            <v>160</v>
          </cell>
          <cell r="N36">
            <v>11100</v>
          </cell>
        </row>
        <row r="37">
          <cell r="A37" t="str">
            <v>2-4</v>
          </cell>
          <cell r="B37">
            <v>4</v>
          </cell>
          <cell r="C37">
            <v>31</v>
          </cell>
          <cell r="D37">
            <v>3</v>
          </cell>
          <cell r="E37">
            <v>34</v>
          </cell>
          <cell r="F37">
            <v>109</v>
          </cell>
          <cell r="G37">
            <v>10</v>
          </cell>
          <cell r="H37">
            <v>119</v>
          </cell>
          <cell r="I37">
            <v>2</v>
          </cell>
          <cell r="J37">
            <v>1</v>
          </cell>
          <cell r="K37">
            <v>122</v>
          </cell>
          <cell r="L37">
            <v>89</v>
          </cell>
          <cell r="M37">
            <v>211</v>
          </cell>
          <cell r="N37">
            <v>11100</v>
          </cell>
        </row>
        <row r="38">
          <cell r="A38" t="str">
            <v>2-5</v>
          </cell>
          <cell r="B38">
            <v>5</v>
          </cell>
          <cell r="C38">
            <v>39</v>
          </cell>
          <cell r="D38">
            <v>4</v>
          </cell>
          <cell r="E38">
            <v>43</v>
          </cell>
          <cell r="F38">
            <v>136</v>
          </cell>
          <cell r="G38">
            <v>13</v>
          </cell>
          <cell r="H38">
            <v>149</v>
          </cell>
          <cell r="I38">
            <v>2</v>
          </cell>
          <cell r="J38">
            <v>1</v>
          </cell>
          <cell r="K38">
            <v>152</v>
          </cell>
          <cell r="L38">
            <v>111</v>
          </cell>
          <cell r="M38">
            <v>263</v>
          </cell>
          <cell r="N38">
            <v>11100</v>
          </cell>
        </row>
        <row r="39">
          <cell r="A39" t="str">
            <v>2-6</v>
          </cell>
          <cell r="B39">
            <v>6</v>
          </cell>
          <cell r="C39">
            <v>47</v>
          </cell>
          <cell r="D39">
            <v>4</v>
          </cell>
          <cell r="E39">
            <v>51</v>
          </cell>
          <cell r="F39">
            <v>163</v>
          </cell>
          <cell r="G39">
            <v>16</v>
          </cell>
          <cell r="H39">
            <v>179</v>
          </cell>
          <cell r="I39">
            <v>3</v>
          </cell>
          <cell r="J39">
            <v>1</v>
          </cell>
          <cell r="K39">
            <v>183</v>
          </cell>
          <cell r="L39">
            <v>133</v>
          </cell>
          <cell r="M39">
            <v>316</v>
          </cell>
          <cell r="N39">
            <v>11100</v>
          </cell>
        </row>
        <row r="40">
          <cell r="A40" t="str">
            <v>2-7</v>
          </cell>
          <cell r="B40">
            <v>7</v>
          </cell>
          <cell r="C40">
            <v>54</v>
          </cell>
          <cell r="D40">
            <v>5</v>
          </cell>
          <cell r="E40">
            <v>59</v>
          </cell>
          <cell r="F40">
            <v>190</v>
          </cell>
          <cell r="G40">
            <v>18</v>
          </cell>
          <cell r="H40">
            <v>208</v>
          </cell>
          <cell r="I40">
            <v>3</v>
          </cell>
          <cell r="J40">
            <v>1</v>
          </cell>
          <cell r="K40">
            <v>212</v>
          </cell>
          <cell r="L40">
            <v>155</v>
          </cell>
          <cell r="M40">
            <v>367</v>
          </cell>
          <cell r="N40">
            <v>11100</v>
          </cell>
        </row>
        <row r="41">
          <cell r="A41" t="str">
            <v>2-8</v>
          </cell>
          <cell r="B41">
            <v>8</v>
          </cell>
          <cell r="C41">
            <v>62</v>
          </cell>
          <cell r="D41">
            <v>6</v>
          </cell>
          <cell r="E41">
            <v>68</v>
          </cell>
          <cell r="F41">
            <v>218</v>
          </cell>
          <cell r="G41">
            <v>21</v>
          </cell>
          <cell r="H41">
            <v>239</v>
          </cell>
          <cell r="I41">
            <v>3</v>
          </cell>
          <cell r="J41">
            <v>1</v>
          </cell>
          <cell r="K41">
            <v>243</v>
          </cell>
          <cell r="L41">
            <v>178</v>
          </cell>
          <cell r="M41">
            <v>421</v>
          </cell>
          <cell r="N41">
            <v>11100</v>
          </cell>
        </row>
        <row r="42">
          <cell r="A42" t="str">
            <v>2-9</v>
          </cell>
          <cell r="B42">
            <v>9</v>
          </cell>
          <cell r="C42">
            <v>70</v>
          </cell>
          <cell r="D42">
            <v>7</v>
          </cell>
          <cell r="E42">
            <v>77</v>
          </cell>
          <cell r="F42">
            <v>245</v>
          </cell>
          <cell r="G42">
            <v>23</v>
          </cell>
          <cell r="H42">
            <v>268</v>
          </cell>
          <cell r="I42">
            <v>4</v>
          </cell>
          <cell r="J42">
            <v>1</v>
          </cell>
          <cell r="K42">
            <v>273</v>
          </cell>
          <cell r="L42">
            <v>200</v>
          </cell>
          <cell r="M42">
            <v>473</v>
          </cell>
          <cell r="N42">
            <v>11100</v>
          </cell>
        </row>
        <row r="43">
          <cell r="A43" t="str">
            <v>2-10</v>
          </cell>
          <cell r="B43">
            <v>10</v>
          </cell>
          <cell r="C43">
            <v>78</v>
          </cell>
          <cell r="D43">
            <v>7</v>
          </cell>
          <cell r="E43">
            <v>85</v>
          </cell>
          <cell r="F43">
            <v>272</v>
          </cell>
          <cell r="G43">
            <v>26</v>
          </cell>
          <cell r="H43">
            <v>298</v>
          </cell>
          <cell r="I43">
            <v>4</v>
          </cell>
          <cell r="J43">
            <v>1</v>
          </cell>
          <cell r="K43">
            <v>303</v>
          </cell>
          <cell r="L43">
            <v>222</v>
          </cell>
          <cell r="M43">
            <v>525</v>
          </cell>
          <cell r="N43">
            <v>11100</v>
          </cell>
        </row>
        <row r="44">
          <cell r="A44" t="str">
            <v>2-11</v>
          </cell>
          <cell r="B44">
            <v>11</v>
          </cell>
          <cell r="C44">
            <v>85</v>
          </cell>
          <cell r="D44">
            <v>8</v>
          </cell>
          <cell r="E44">
            <v>93</v>
          </cell>
          <cell r="F44">
            <v>299</v>
          </cell>
          <cell r="G44">
            <v>28</v>
          </cell>
          <cell r="H44">
            <v>327</v>
          </cell>
          <cell r="I44">
            <v>5</v>
          </cell>
          <cell r="J44">
            <v>2</v>
          </cell>
          <cell r="K44">
            <v>334</v>
          </cell>
          <cell r="L44">
            <v>244</v>
          </cell>
          <cell r="M44">
            <v>578</v>
          </cell>
          <cell r="N44">
            <v>11100</v>
          </cell>
        </row>
        <row r="45">
          <cell r="A45" t="str">
            <v>2-12</v>
          </cell>
          <cell r="B45">
            <v>12</v>
          </cell>
          <cell r="C45">
            <v>93</v>
          </cell>
          <cell r="D45">
            <v>9</v>
          </cell>
          <cell r="E45">
            <v>102</v>
          </cell>
          <cell r="F45">
            <v>326</v>
          </cell>
          <cell r="G45">
            <v>31</v>
          </cell>
          <cell r="H45">
            <v>357</v>
          </cell>
          <cell r="I45">
            <v>5</v>
          </cell>
          <cell r="J45">
            <v>2</v>
          </cell>
          <cell r="K45">
            <v>364</v>
          </cell>
          <cell r="L45">
            <v>266</v>
          </cell>
          <cell r="M45">
            <v>630</v>
          </cell>
          <cell r="N45">
            <v>11100</v>
          </cell>
        </row>
        <row r="46">
          <cell r="A46" t="str">
            <v>2-13</v>
          </cell>
          <cell r="B46">
            <v>13</v>
          </cell>
          <cell r="C46">
            <v>101</v>
          </cell>
          <cell r="D46">
            <v>10</v>
          </cell>
          <cell r="E46">
            <v>111</v>
          </cell>
          <cell r="F46">
            <v>354</v>
          </cell>
          <cell r="G46">
            <v>34</v>
          </cell>
          <cell r="H46">
            <v>388</v>
          </cell>
          <cell r="I46">
            <v>5</v>
          </cell>
          <cell r="J46">
            <v>2</v>
          </cell>
          <cell r="K46">
            <v>395</v>
          </cell>
          <cell r="L46">
            <v>289</v>
          </cell>
          <cell r="M46">
            <v>684</v>
          </cell>
          <cell r="N46">
            <v>11100</v>
          </cell>
        </row>
        <row r="47">
          <cell r="A47" t="str">
            <v>2-14</v>
          </cell>
          <cell r="B47">
            <v>14</v>
          </cell>
          <cell r="C47">
            <v>109</v>
          </cell>
          <cell r="D47">
            <v>10</v>
          </cell>
          <cell r="E47">
            <v>119</v>
          </cell>
          <cell r="F47">
            <v>381</v>
          </cell>
          <cell r="G47">
            <v>36</v>
          </cell>
          <cell r="H47">
            <v>417</v>
          </cell>
          <cell r="I47">
            <v>6</v>
          </cell>
          <cell r="J47">
            <v>2</v>
          </cell>
          <cell r="K47">
            <v>425</v>
          </cell>
          <cell r="L47">
            <v>311</v>
          </cell>
          <cell r="M47">
            <v>736</v>
          </cell>
          <cell r="N47">
            <v>11100</v>
          </cell>
        </row>
        <row r="48">
          <cell r="A48" t="str">
            <v>2-15</v>
          </cell>
          <cell r="B48">
            <v>15</v>
          </cell>
          <cell r="C48">
            <v>117</v>
          </cell>
          <cell r="D48">
            <v>11</v>
          </cell>
          <cell r="E48">
            <v>128</v>
          </cell>
          <cell r="F48">
            <v>408</v>
          </cell>
          <cell r="G48">
            <v>39</v>
          </cell>
          <cell r="H48">
            <v>447</v>
          </cell>
          <cell r="I48">
            <v>6</v>
          </cell>
          <cell r="J48">
            <v>2</v>
          </cell>
          <cell r="K48">
            <v>455</v>
          </cell>
          <cell r="L48">
            <v>333</v>
          </cell>
          <cell r="M48">
            <v>788</v>
          </cell>
          <cell r="N48">
            <v>11100</v>
          </cell>
        </row>
        <row r="49">
          <cell r="A49" t="str">
            <v>2-16</v>
          </cell>
          <cell r="B49">
            <v>16</v>
          </cell>
          <cell r="C49">
            <v>124</v>
          </cell>
          <cell r="D49">
            <v>12</v>
          </cell>
          <cell r="E49">
            <v>136</v>
          </cell>
          <cell r="F49">
            <v>435</v>
          </cell>
          <cell r="G49">
            <v>41</v>
          </cell>
          <cell r="H49">
            <v>476</v>
          </cell>
          <cell r="I49">
            <v>6</v>
          </cell>
          <cell r="J49">
            <v>2</v>
          </cell>
          <cell r="K49">
            <v>484</v>
          </cell>
          <cell r="L49">
            <v>355</v>
          </cell>
          <cell r="M49">
            <v>839</v>
          </cell>
          <cell r="N49">
            <v>11100</v>
          </cell>
        </row>
        <row r="50">
          <cell r="A50" t="str">
            <v>2-17</v>
          </cell>
          <cell r="B50">
            <v>17</v>
          </cell>
          <cell r="C50">
            <v>132</v>
          </cell>
          <cell r="D50">
            <v>13</v>
          </cell>
          <cell r="E50">
            <v>145</v>
          </cell>
          <cell r="F50">
            <v>462</v>
          </cell>
          <cell r="G50">
            <v>44</v>
          </cell>
          <cell r="H50">
            <v>506</v>
          </cell>
          <cell r="I50">
            <v>7</v>
          </cell>
          <cell r="J50">
            <v>2</v>
          </cell>
          <cell r="K50">
            <v>515</v>
          </cell>
          <cell r="L50">
            <v>377</v>
          </cell>
          <cell r="M50">
            <v>892</v>
          </cell>
          <cell r="N50">
            <v>11100</v>
          </cell>
        </row>
        <row r="51">
          <cell r="A51" t="str">
            <v>2-18</v>
          </cell>
          <cell r="B51">
            <v>18</v>
          </cell>
          <cell r="C51">
            <v>140</v>
          </cell>
          <cell r="D51">
            <v>13</v>
          </cell>
          <cell r="E51">
            <v>153</v>
          </cell>
          <cell r="F51">
            <v>490</v>
          </cell>
          <cell r="G51">
            <v>47</v>
          </cell>
          <cell r="H51">
            <v>537</v>
          </cell>
          <cell r="I51">
            <v>7</v>
          </cell>
          <cell r="J51">
            <v>2</v>
          </cell>
          <cell r="K51">
            <v>546</v>
          </cell>
          <cell r="L51">
            <v>400</v>
          </cell>
          <cell r="M51">
            <v>946</v>
          </cell>
          <cell r="N51">
            <v>11100</v>
          </cell>
        </row>
        <row r="52">
          <cell r="A52" t="str">
            <v>2-19</v>
          </cell>
          <cell r="B52">
            <v>19</v>
          </cell>
          <cell r="C52">
            <v>148</v>
          </cell>
          <cell r="D52">
            <v>14</v>
          </cell>
          <cell r="E52">
            <v>162</v>
          </cell>
          <cell r="F52">
            <v>517</v>
          </cell>
          <cell r="G52">
            <v>49</v>
          </cell>
          <cell r="H52">
            <v>566</v>
          </cell>
          <cell r="I52">
            <v>8</v>
          </cell>
          <cell r="J52">
            <v>2</v>
          </cell>
          <cell r="K52">
            <v>576</v>
          </cell>
          <cell r="L52">
            <v>422</v>
          </cell>
          <cell r="M52">
            <v>998</v>
          </cell>
          <cell r="N52">
            <v>11100</v>
          </cell>
        </row>
        <row r="53">
          <cell r="A53" t="str">
            <v>2-20</v>
          </cell>
          <cell r="B53">
            <v>20</v>
          </cell>
          <cell r="C53">
            <v>155</v>
          </cell>
          <cell r="D53">
            <v>15</v>
          </cell>
          <cell r="E53">
            <v>170</v>
          </cell>
          <cell r="F53">
            <v>544</v>
          </cell>
          <cell r="G53">
            <v>52</v>
          </cell>
          <cell r="H53">
            <v>596</v>
          </cell>
          <cell r="I53">
            <v>8</v>
          </cell>
          <cell r="J53">
            <v>2</v>
          </cell>
          <cell r="K53">
            <v>606</v>
          </cell>
          <cell r="L53">
            <v>444</v>
          </cell>
          <cell r="M53">
            <v>1050</v>
          </cell>
          <cell r="N53">
            <v>11100</v>
          </cell>
        </row>
        <row r="54">
          <cell r="A54" t="str">
            <v>2-21</v>
          </cell>
          <cell r="B54">
            <v>21</v>
          </cell>
          <cell r="C54">
            <v>163</v>
          </cell>
          <cell r="D54">
            <v>16</v>
          </cell>
          <cell r="E54">
            <v>179</v>
          </cell>
          <cell r="F54">
            <v>571</v>
          </cell>
          <cell r="G54">
            <v>54</v>
          </cell>
          <cell r="H54">
            <v>625</v>
          </cell>
          <cell r="I54">
            <v>8</v>
          </cell>
          <cell r="J54">
            <v>2</v>
          </cell>
          <cell r="K54">
            <v>635</v>
          </cell>
          <cell r="L54">
            <v>466</v>
          </cell>
          <cell r="M54">
            <v>1101</v>
          </cell>
          <cell r="N54">
            <v>11100</v>
          </cell>
        </row>
        <row r="55">
          <cell r="A55" t="str">
            <v>2-22</v>
          </cell>
          <cell r="B55">
            <v>22</v>
          </cell>
          <cell r="C55">
            <v>171</v>
          </cell>
          <cell r="D55">
            <v>16</v>
          </cell>
          <cell r="E55">
            <v>187</v>
          </cell>
          <cell r="F55">
            <v>598</v>
          </cell>
          <cell r="G55">
            <v>57</v>
          </cell>
          <cell r="H55">
            <v>655</v>
          </cell>
          <cell r="I55">
            <v>9</v>
          </cell>
          <cell r="J55">
            <v>3</v>
          </cell>
          <cell r="K55">
            <v>667</v>
          </cell>
          <cell r="L55">
            <v>488</v>
          </cell>
          <cell r="M55">
            <v>1155</v>
          </cell>
          <cell r="N55">
            <v>11100</v>
          </cell>
        </row>
        <row r="56">
          <cell r="A56" t="str">
            <v>2-23</v>
          </cell>
          <cell r="B56">
            <v>23</v>
          </cell>
          <cell r="C56">
            <v>179</v>
          </cell>
          <cell r="D56">
            <v>17</v>
          </cell>
          <cell r="E56">
            <v>196</v>
          </cell>
          <cell r="F56">
            <v>625</v>
          </cell>
          <cell r="G56">
            <v>60</v>
          </cell>
          <cell r="H56">
            <v>685</v>
          </cell>
          <cell r="I56">
            <v>9</v>
          </cell>
          <cell r="J56">
            <v>3</v>
          </cell>
          <cell r="K56">
            <v>697</v>
          </cell>
          <cell r="L56">
            <v>511</v>
          </cell>
          <cell r="M56">
            <v>1208</v>
          </cell>
          <cell r="N56">
            <v>11100</v>
          </cell>
        </row>
        <row r="57">
          <cell r="A57" t="str">
            <v>2-24</v>
          </cell>
          <cell r="B57">
            <v>24</v>
          </cell>
          <cell r="C57">
            <v>186</v>
          </cell>
          <cell r="D57">
            <v>18</v>
          </cell>
          <cell r="E57">
            <v>204</v>
          </cell>
          <cell r="F57">
            <v>653</v>
          </cell>
          <cell r="G57">
            <v>62</v>
          </cell>
          <cell r="H57">
            <v>715</v>
          </cell>
          <cell r="I57">
            <v>9</v>
          </cell>
          <cell r="J57">
            <v>3</v>
          </cell>
          <cell r="K57">
            <v>727</v>
          </cell>
          <cell r="L57">
            <v>533</v>
          </cell>
          <cell r="M57">
            <v>1260</v>
          </cell>
          <cell r="N57">
            <v>11100</v>
          </cell>
        </row>
        <row r="58">
          <cell r="A58" t="str">
            <v>2-25</v>
          </cell>
          <cell r="B58">
            <v>25</v>
          </cell>
          <cell r="C58">
            <v>194</v>
          </cell>
          <cell r="D58">
            <v>19</v>
          </cell>
          <cell r="E58">
            <v>213</v>
          </cell>
          <cell r="F58">
            <v>680</v>
          </cell>
          <cell r="G58">
            <v>65</v>
          </cell>
          <cell r="H58">
            <v>745</v>
          </cell>
          <cell r="I58">
            <v>10</v>
          </cell>
          <cell r="J58">
            <v>3</v>
          </cell>
          <cell r="K58">
            <v>758</v>
          </cell>
          <cell r="L58">
            <v>555</v>
          </cell>
          <cell r="M58">
            <v>1313</v>
          </cell>
          <cell r="N58">
            <v>11100</v>
          </cell>
        </row>
        <row r="59">
          <cell r="A59" t="str">
            <v>2-26</v>
          </cell>
          <cell r="B59">
            <v>26</v>
          </cell>
          <cell r="C59">
            <v>202</v>
          </cell>
          <cell r="D59">
            <v>19</v>
          </cell>
          <cell r="E59">
            <v>221</v>
          </cell>
          <cell r="F59">
            <v>707</v>
          </cell>
          <cell r="G59">
            <v>67</v>
          </cell>
          <cell r="H59">
            <v>774</v>
          </cell>
          <cell r="I59">
            <v>10</v>
          </cell>
          <cell r="J59">
            <v>3</v>
          </cell>
          <cell r="K59">
            <v>787</v>
          </cell>
          <cell r="L59">
            <v>577</v>
          </cell>
          <cell r="M59">
            <v>1364</v>
          </cell>
          <cell r="N59">
            <v>11100</v>
          </cell>
        </row>
        <row r="60">
          <cell r="A60" t="str">
            <v>2-27</v>
          </cell>
          <cell r="B60">
            <v>27</v>
          </cell>
          <cell r="C60">
            <v>210</v>
          </cell>
          <cell r="D60">
            <v>20</v>
          </cell>
          <cell r="E60">
            <v>230</v>
          </cell>
          <cell r="F60">
            <v>734</v>
          </cell>
          <cell r="G60">
            <v>70</v>
          </cell>
          <cell r="H60">
            <v>804</v>
          </cell>
          <cell r="I60">
            <v>10</v>
          </cell>
          <cell r="J60">
            <v>3</v>
          </cell>
          <cell r="K60">
            <v>817</v>
          </cell>
          <cell r="L60">
            <v>599</v>
          </cell>
          <cell r="M60">
            <v>1416</v>
          </cell>
          <cell r="N60">
            <v>11100</v>
          </cell>
        </row>
        <row r="61">
          <cell r="A61" t="str">
            <v>2-28</v>
          </cell>
          <cell r="B61">
            <v>28</v>
          </cell>
          <cell r="C61">
            <v>218</v>
          </cell>
          <cell r="D61">
            <v>21</v>
          </cell>
          <cell r="E61">
            <v>239</v>
          </cell>
          <cell r="F61">
            <v>761</v>
          </cell>
          <cell r="G61">
            <v>73</v>
          </cell>
          <cell r="H61">
            <v>834</v>
          </cell>
          <cell r="I61">
            <v>11</v>
          </cell>
          <cell r="J61">
            <v>3</v>
          </cell>
          <cell r="K61">
            <v>848</v>
          </cell>
          <cell r="L61">
            <v>622</v>
          </cell>
          <cell r="M61">
            <v>1470</v>
          </cell>
          <cell r="N61">
            <v>11100</v>
          </cell>
        </row>
        <row r="62">
          <cell r="A62" t="str">
            <v>2-29</v>
          </cell>
          <cell r="B62">
            <v>29</v>
          </cell>
          <cell r="C62">
            <v>225</v>
          </cell>
          <cell r="D62">
            <v>21</v>
          </cell>
          <cell r="E62">
            <v>246</v>
          </cell>
          <cell r="F62">
            <v>789</v>
          </cell>
          <cell r="G62">
            <v>75</v>
          </cell>
          <cell r="H62">
            <v>864</v>
          </cell>
          <cell r="I62">
            <v>11</v>
          </cell>
          <cell r="J62">
            <v>3</v>
          </cell>
          <cell r="K62">
            <v>878</v>
          </cell>
          <cell r="L62">
            <v>644</v>
          </cell>
          <cell r="M62">
            <v>1522</v>
          </cell>
          <cell r="N62">
            <v>11100</v>
          </cell>
        </row>
        <row r="63">
          <cell r="A63" t="str">
            <v>2-30</v>
          </cell>
          <cell r="B63">
            <v>30</v>
          </cell>
          <cell r="C63">
            <v>233</v>
          </cell>
          <cell r="D63">
            <v>22</v>
          </cell>
          <cell r="E63">
            <v>255</v>
          </cell>
          <cell r="F63">
            <v>816</v>
          </cell>
          <cell r="G63">
            <v>78</v>
          </cell>
          <cell r="H63">
            <v>894</v>
          </cell>
          <cell r="I63">
            <v>12</v>
          </cell>
          <cell r="J63">
            <v>3</v>
          </cell>
          <cell r="K63">
            <v>909</v>
          </cell>
          <cell r="L63">
            <v>666</v>
          </cell>
          <cell r="M63">
            <v>1575</v>
          </cell>
          <cell r="N63">
            <v>11100</v>
          </cell>
        </row>
        <row r="64">
          <cell r="A64" t="str">
            <v>3-1</v>
          </cell>
          <cell r="B64">
            <v>1</v>
          </cell>
          <cell r="C64">
            <v>11</v>
          </cell>
          <cell r="D64">
            <v>1</v>
          </cell>
          <cell r="E64">
            <v>12</v>
          </cell>
          <cell r="F64">
            <v>39</v>
          </cell>
          <cell r="G64">
            <v>4</v>
          </cell>
          <cell r="H64">
            <v>43</v>
          </cell>
          <cell r="I64">
            <v>1</v>
          </cell>
          <cell r="J64">
            <v>1</v>
          </cell>
          <cell r="K64">
            <v>45</v>
          </cell>
          <cell r="L64">
            <v>32</v>
          </cell>
          <cell r="M64">
            <v>77</v>
          </cell>
          <cell r="N64">
            <v>15840</v>
          </cell>
        </row>
        <row r="65">
          <cell r="A65" t="str">
            <v>3-2</v>
          </cell>
          <cell r="B65">
            <v>2</v>
          </cell>
          <cell r="C65">
            <v>22</v>
          </cell>
          <cell r="D65">
            <v>2</v>
          </cell>
          <cell r="E65">
            <v>24</v>
          </cell>
          <cell r="F65">
            <v>78</v>
          </cell>
          <cell r="G65">
            <v>7</v>
          </cell>
          <cell r="H65">
            <v>85</v>
          </cell>
          <cell r="I65">
            <v>2</v>
          </cell>
          <cell r="J65">
            <v>1</v>
          </cell>
          <cell r="K65">
            <v>88</v>
          </cell>
          <cell r="L65">
            <v>63</v>
          </cell>
          <cell r="M65">
            <v>151</v>
          </cell>
          <cell r="N65">
            <v>15840</v>
          </cell>
        </row>
        <row r="66">
          <cell r="A66" t="str">
            <v>3-3</v>
          </cell>
          <cell r="B66">
            <v>3</v>
          </cell>
          <cell r="C66">
            <v>33</v>
          </cell>
          <cell r="D66">
            <v>3</v>
          </cell>
          <cell r="E66">
            <v>36</v>
          </cell>
          <cell r="F66">
            <v>116</v>
          </cell>
          <cell r="G66">
            <v>11</v>
          </cell>
          <cell r="H66">
            <v>127</v>
          </cell>
          <cell r="I66">
            <v>2</v>
          </cell>
          <cell r="J66">
            <v>1</v>
          </cell>
          <cell r="K66">
            <v>130</v>
          </cell>
          <cell r="L66">
            <v>95</v>
          </cell>
          <cell r="M66">
            <v>225</v>
          </cell>
          <cell r="N66">
            <v>15840</v>
          </cell>
        </row>
        <row r="67">
          <cell r="A67" t="str">
            <v>3-4</v>
          </cell>
          <cell r="B67">
            <v>4</v>
          </cell>
          <cell r="C67">
            <v>44</v>
          </cell>
          <cell r="D67">
            <v>4</v>
          </cell>
          <cell r="E67">
            <v>48</v>
          </cell>
          <cell r="F67">
            <v>155</v>
          </cell>
          <cell r="G67">
            <v>15</v>
          </cell>
          <cell r="H67">
            <v>170</v>
          </cell>
          <cell r="I67">
            <v>3</v>
          </cell>
          <cell r="J67">
            <v>1</v>
          </cell>
          <cell r="K67">
            <v>174</v>
          </cell>
          <cell r="L67">
            <v>127</v>
          </cell>
          <cell r="M67">
            <v>301</v>
          </cell>
          <cell r="N67">
            <v>15840</v>
          </cell>
        </row>
        <row r="68">
          <cell r="A68" t="str">
            <v>3-5</v>
          </cell>
          <cell r="B68">
            <v>5</v>
          </cell>
          <cell r="C68">
            <v>55</v>
          </cell>
          <cell r="D68">
            <v>5</v>
          </cell>
          <cell r="E68">
            <v>60</v>
          </cell>
          <cell r="F68">
            <v>194</v>
          </cell>
          <cell r="G68">
            <v>18</v>
          </cell>
          <cell r="H68">
            <v>212</v>
          </cell>
          <cell r="I68">
            <v>3</v>
          </cell>
          <cell r="J68">
            <v>1</v>
          </cell>
          <cell r="K68">
            <v>216</v>
          </cell>
          <cell r="L68">
            <v>158</v>
          </cell>
          <cell r="M68">
            <v>374</v>
          </cell>
          <cell r="N68">
            <v>15840</v>
          </cell>
        </row>
        <row r="69">
          <cell r="A69" t="str">
            <v>3-6</v>
          </cell>
          <cell r="B69">
            <v>6</v>
          </cell>
          <cell r="C69">
            <v>67</v>
          </cell>
          <cell r="D69">
            <v>6</v>
          </cell>
          <cell r="E69">
            <v>73</v>
          </cell>
          <cell r="F69">
            <v>233</v>
          </cell>
          <cell r="G69">
            <v>22</v>
          </cell>
          <cell r="H69">
            <v>255</v>
          </cell>
          <cell r="I69">
            <v>4</v>
          </cell>
          <cell r="J69">
            <v>1</v>
          </cell>
          <cell r="K69">
            <v>260</v>
          </cell>
          <cell r="L69">
            <v>190</v>
          </cell>
          <cell r="M69">
            <v>450</v>
          </cell>
          <cell r="N69">
            <v>15840</v>
          </cell>
        </row>
        <row r="70">
          <cell r="A70" t="str">
            <v>3-7</v>
          </cell>
          <cell r="B70">
            <v>7</v>
          </cell>
          <cell r="C70">
            <v>78</v>
          </cell>
          <cell r="D70">
            <v>7</v>
          </cell>
          <cell r="E70">
            <v>85</v>
          </cell>
          <cell r="F70">
            <v>272</v>
          </cell>
          <cell r="G70">
            <v>26</v>
          </cell>
          <cell r="H70">
            <v>298</v>
          </cell>
          <cell r="I70">
            <v>4</v>
          </cell>
          <cell r="J70">
            <v>1</v>
          </cell>
          <cell r="K70">
            <v>303</v>
          </cell>
          <cell r="L70">
            <v>222</v>
          </cell>
          <cell r="M70">
            <v>525</v>
          </cell>
          <cell r="N70">
            <v>15840</v>
          </cell>
        </row>
        <row r="71">
          <cell r="A71" t="str">
            <v>3-8</v>
          </cell>
          <cell r="B71">
            <v>8</v>
          </cell>
          <cell r="C71">
            <v>89</v>
          </cell>
          <cell r="D71">
            <v>8</v>
          </cell>
          <cell r="E71">
            <v>97</v>
          </cell>
          <cell r="F71">
            <v>310</v>
          </cell>
          <cell r="G71">
            <v>30</v>
          </cell>
          <cell r="H71">
            <v>340</v>
          </cell>
          <cell r="I71">
            <v>5</v>
          </cell>
          <cell r="J71">
            <v>2</v>
          </cell>
          <cell r="K71">
            <v>347</v>
          </cell>
          <cell r="L71">
            <v>253</v>
          </cell>
          <cell r="M71">
            <v>600</v>
          </cell>
          <cell r="N71">
            <v>15840</v>
          </cell>
        </row>
        <row r="72">
          <cell r="A72" t="str">
            <v>3-9</v>
          </cell>
          <cell r="B72">
            <v>9</v>
          </cell>
          <cell r="C72">
            <v>100</v>
          </cell>
          <cell r="D72">
            <v>10</v>
          </cell>
          <cell r="E72">
            <v>110</v>
          </cell>
          <cell r="F72">
            <v>349</v>
          </cell>
          <cell r="G72">
            <v>33</v>
          </cell>
          <cell r="H72">
            <v>382</v>
          </cell>
          <cell r="I72">
            <v>5</v>
          </cell>
          <cell r="J72">
            <v>2</v>
          </cell>
          <cell r="K72">
            <v>389</v>
          </cell>
          <cell r="L72">
            <v>285</v>
          </cell>
          <cell r="M72">
            <v>674</v>
          </cell>
          <cell r="N72">
            <v>15840</v>
          </cell>
        </row>
        <row r="73">
          <cell r="A73" t="str">
            <v>3-10</v>
          </cell>
          <cell r="B73">
            <v>10</v>
          </cell>
          <cell r="C73">
            <v>111</v>
          </cell>
          <cell r="D73">
            <v>11</v>
          </cell>
          <cell r="E73">
            <v>122</v>
          </cell>
          <cell r="F73">
            <v>388</v>
          </cell>
          <cell r="G73">
            <v>37</v>
          </cell>
          <cell r="H73">
            <v>425</v>
          </cell>
          <cell r="I73">
            <v>6</v>
          </cell>
          <cell r="J73">
            <v>2</v>
          </cell>
          <cell r="K73">
            <v>433</v>
          </cell>
          <cell r="L73">
            <v>317</v>
          </cell>
          <cell r="M73">
            <v>750</v>
          </cell>
          <cell r="N73">
            <v>15840</v>
          </cell>
        </row>
        <row r="74">
          <cell r="A74" t="str">
            <v>3-11</v>
          </cell>
          <cell r="B74">
            <v>11</v>
          </cell>
          <cell r="C74">
            <v>122</v>
          </cell>
          <cell r="D74">
            <v>12</v>
          </cell>
          <cell r="E74">
            <v>134</v>
          </cell>
          <cell r="F74">
            <v>427</v>
          </cell>
          <cell r="G74">
            <v>41</v>
          </cell>
          <cell r="H74">
            <v>468</v>
          </cell>
          <cell r="I74">
            <v>6</v>
          </cell>
          <cell r="J74">
            <v>2</v>
          </cell>
          <cell r="K74">
            <v>476</v>
          </cell>
          <cell r="L74">
            <v>348</v>
          </cell>
          <cell r="M74">
            <v>824</v>
          </cell>
          <cell r="N74">
            <v>15840</v>
          </cell>
        </row>
        <row r="75">
          <cell r="A75" t="str">
            <v>3-12</v>
          </cell>
          <cell r="B75">
            <v>12</v>
          </cell>
          <cell r="C75">
            <v>133</v>
          </cell>
          <cell r="D75">
            <v>13</v>
          </cell>
          <cell r="E75">
            <v>146</v>
          </cell>
          <cell r="F75">
            <v>466</v>
          </cell>
          <cell r="G75">
            <v>44</v>
          </cell>
          <cell r="H75">
            <v>510</v>
          </cell>
          <cell r="I75">
            <v>7</v>
          </cell>
          <cell r="J75">
            <v>2</v>
          </cell>
          <cell r="K75">
            <v>519</v>
          </cell>
          <cell r="L75">
            <v>380</v>
          </cell>
          <cell r="M75">
            <v>899</v>
          </cell>
          <cell r="N75">
            <v>15840</v>
          </cell>
        </row>
        <row r="76">
          <cell r="A76" t="str">
            <v>3-13</v>
          </cell>
          <cell r="B76">
            <v>13</v>
          </cell>
          <cell r="C76">
            <v>144</v>
          </cell>
          <cell r="D76">
            <v>14</v>
          </cell>
          <cell r="E76">
            <v>158</v>
          </cell>
          <cell r="F76">
            <v>505</v>
          </cell>
          <cell r="G76">
            <v>48</v>
          </cell>
          <cell r="H76">
            <v>553</v>
          </cell>
          <cell r="I76">
            <v>7</v>
          </cell>
          <cell r="J76">
            <v>2</v>
          </cell>
          <cell r="K76">
            <v>562</v>
          </cell>
          <cell r="L76">
            <v>412</v>
          </cell>
          <cell r="M76">
            <v>974</v>
          </cell>
          <cell r="N76">
            <v>15840</v>
          </cell>
        </row>
        <row r="77">
          <cell r="A77" t="str">
            <v>3-14</v>
          </cell>
          <cell r="B77">
            <v>14</v>
          </cell>
          <cell r="C77">
            <v>155</v>
          </cell>
          <cell r="D77">
            <v>15</v>
          </cell>
          <cell r="E77">
            <v>170</v>
          </cell>
          <cell r="F77">
            <v>543</v>
          </cell>
          <cell r="G77">
            <v>52</v>
          </cell>
          <cell r="H77">
            <v>595</v>
          </cell>
          <cell r="I77">
            <v>8</v>
          </cell>
          <cell r="J77">
            <v>2</v>
          </cell>
          <cell r="K77">
            <v>605</v>
          </cell>
          <cell r="L77">
            <v>444</v>
          </cell>
          <cell r="M77">
            <v>1049</v>
          </cell>
          <cell r="N77">
            <v>15840</v>
          </cell>
        </row>
        <row r="78">
          <cell r="A78" t="str">
            <v>3-15</v>
          </cell>
          <cell r="B78">
            <v>15</v>
          </cell>
          <cell r="C78">
            <v>166</v>
          </cell>
          <cell r="D78">
            <v>16</v>
          </cell>
          <cell r="E78">
            <v>182</v>
          </cell>
          <cell r="F78">
            <v>582</v>
          </cell>
          <cell r="G78">
            <v>55</v>
          </cell>
          <cell r="H78">
            <v>637</v>
          </cell>
          <cell r="I78">
            <v>8</v>
          </cell>
          <cell r="J78">
            <v>2</v>
          </cell>
          <cell r="K78">
            <v>647</v>
          </cell>
          <cell r="L78">
            <v>475</v>
          </cell>
          <cell r="M78">
            <v>1122</v>
          </cell>
          <cell r="N78">
            <v>15840</v>
          </cell>
        </row>
        <row r="79">
          <cell r="A79" t="str">
            <v>3-16</v>
          </cell>
          <cell r="B79">
            <v>16</v>
          </cell>
          <cell r="C79">
            <v>177</v>
          </cell>
          <cell r="D79">
            <v>17</v>
          </cell>
          <cell r="E79">
            <v>194</v>
          </cell>
          <cell r="F79">
            <v>621</v>
          </cell>
          <cell r="G79">
            <v>59</v>
          </cell>
          <cell r="H79">
            <v>680</v>
          </cell>
          <cell r="I79">
            <v>9</v>
          </cell>
          <cell r="J79">
            <v>3</v>
          </cell>
          <cell r="K79">
            <v>692</v>
          </cell>
          <cell r="L79">
            <v>507</v>
          </cell>
          <cell r="M79">
            <v>1199</v>
          </cell>
          <cell r="N79">
            <v>15840</v>
          </cell>
        </row>
        <row r="80">
          <cell r="A80" t="str">
            <v>3-17</v>
          </cell>
          <cell r="B80">
            <v>17</v>
          </cell>
          <cell r="C80">
            <v>188</v>
          </cell>
          <cell r="D80">
            <v>18</v>
          </cell>
          <cell r="E80">
            <v>206</v>
          </cell>
          <cell r="F80">
            <v>660</v>
          </cell>
          <cell r="G80">
            <v>63</v>
          </cell>
          <cell r="H80">
            <v>723</v>
          </cell>
          <cell r="I80">
            <v>9</v>
          </cell>
          <cell r="J80">
            <v>3</v>
          </cell>
          <cell r="K80">
            <v>735</v>
          </cell>
          <cell r="L80">
            <v>539</v>
          </cell>
          <cell r="M80">
            <v>1274</v>
          </cell>
          <cell r="N80">
            <v>15840</v>
          </cell>
        </row>
        <row r="81">
          <cell r="A81" t="str">
            <v>3-18</v>
          </cell>
          <cell r="B81">
            <v>18</v>
          </cell>
          <cell r="C81">
            <v>200</v>
          </cell>
          <cell r="D81">
            <v>19</v>
          </cell>
          <cell r="E81">
            <v>219</v>
          </cell>
          <cell r="F81">
            <v>699</v>
          </cell>
          <cell r="G81">
            <v>67</v>
          </cell>
          <cell r="H81">
            <v>766</v>
          </cell>
          <cell r="I81">
            <v>10</v>
          </cell>
          <cell r="J81">
            <v>3</v>
          </cell>
          <cell r="K81">
            <v>779</v>
          </cell>
          <cell r="L81">
            <v>570</v>
          </cell>
          <cell r="M81">
            <v>1349</v>
          </cell>
          <cell r="N81">
            <v>15840</v>
          </cell>
        </row>
        <row r="82">
          <cell r="A82" t="str">
            <v>3-19</v>
          </cell>
          <cell r="B82">
            <v>19</v>
          </cell>
          <cell r="C82">
            <v>211</v>
          </cell>
          <cell r="D82">
            <v>20</v>
          </cell>
          <cell r="E82">
            <v>231</v>
          </cell>
          <cell r="F82">
            <v>737</v>
          </cell>
          <cell r="G82">
            <v>70</v>
          </cell>
          <cell r="H82">
            <v>807</v>
          </cell>
          <cell r="I82">
            <v>11</v>
          </cell>
          <cell r="J82">
            <v>3</v>
          </cell>
          <cell r="K82">
            <v>821</v>
          </cell>
          <cell r="L82">
            <v>602</v>
          </cell>
          <cell r="M82">
            <v>1423</v>
          </cell>
          <cell r="N82">
            <v>15840</v>
          </cell>
        </row>
        <row r="83">
          <cell r="A83" t="str">
            <v>3-20</v>
          </cell>
          <cell r="B83">
            <v>20</v>
          </cell>
          <cell r="C83">
            <v>222</v>
          </cell>
          <cell r="D83">
            <v>21</v>
          </cell>
          <cell r="E83">
            <v>243</v>
          </cell>
          <cell r="F83">
            <v>776</v>
          </cell>
          <cell r="G83">
            <v>74</v>
          </cell>
          <cell r="H83">
            <v>850</v>
          </cell>
          <cell r="I83">
            <v>11</v>
          </cell>
          <cell r="J83">
            <v>3</v>
          </cell>
          <cell r="K83">
            <v>864</v>
          </cell>
          <cell r="L83">
            <v>634</v>
          </cell>
          <cell r="M83">
            <v>1498</v>
          </cell>
          <cell r="N83">
            <v>15840</v>
          </cell>
        </row>
        <row r="84">
          <cell r="A84" t="str">
            <v>3-21</v>
          </cell>
          <cell r="B84">
            <v>21</v>
          </cell>
          <cell r="C84">
            <v>233</v>
          </cell>
          <cell r="D84">
            <v>22</v>
          </cell>
          <cell r="E84">
            <v>255</v>
          </cell>
          <cell r="F84">
            <v>815</v>
          </cell>
          <cell r="G84">
            <v>78</v>
          </cell>
          <cell r="H84">
            <v>893</v>
          </cell>
          <cell r="I84">
            <v>12</v>
          </cell>
          <cell r="J84">
            <v>3</v>
          </cell>
          <cell r="K84">
            <v>908</v>
          </cell>
          <cell r="L84">
            <v>665</v>
          </cell>
          <cell r="M84">
            <v>1573</v>
          </cell>
          <cell r="N84">
            <v>15840</v>
          </cell>
        </row>
        <row r="85">
          <cell r="A85" t="str">
            <v>3-22</v>
          </cell>
          <cell r="B85">
            <v>22</v>
          </cell>
          <cell r="C85">
            <v>244</v>
          </cell>
          <cell r="D85">
            <v>23</v>
          </cell>
          <cell r="E85">
            <v>267</v>
          </cell>
          <cell r="F85">
            <v>854</v>
          </cell>
          <cell r="G85">
            <v>81</v>
          </cell>
          <cell r="H85">
            <v>935</v>
          </cell>
          <cell r="I85">
            <v>12</v>
          </cell>
          <cell r="J85">
            <v>3</v>
          </cell>
          <cell r="K85">
            <v>950</v>
          </cell>
          <cell r="L85">
            <v>697</v>
          </cell>
          <cell r="M85">
            <v>1647</v>
          </cell>
          <cell r="N85">
            <v>15840</v>
          </cell>
        </row>
        <row r="86">
          <cell r="A86" t="str">
            <v>3-23</v>
          </cell>
          <cell r="B86">
            <v>23</v>
          </cell>
          <cell r="C86">
            <v>255</v>
          </cell>
          <cell r="D86">
            <v>24</v>
          </cell>
          <cell r="E86">
            <v>279</v>
          </cell>
          <cell r="F86">
            <v>893</v>
          </cell>
          <cell r="G86">
            <v>85</v>
          </cell>
          <cell r="H86">
            <v>978</v>
          </cell>
          <cell r="I86">
            <v>13</v>
          </cell>
          <cell r="J86">
            <v>4</v>
          </cell>
          <cell r="K86">
            <v>995</v>
          </cell>
          <cell r="L86">
            <v>729</v>
          </cell>
          <cell r="M86">
            <v>1724</v>
          </cell>
          <cell r="N86">
            <v>15840</v>
          </cell>
        </row>
        <row r="87">
          <cell r="A87" t="str">
            <v>3-24</v>
          </cell>
          <cell r="B87">
            <v>24</v>
          </cell>
          <cell r="C87">
            <v>266</v>
          </cell>
          <cell r="D87">
            <v>25</v>
          </cell>
          <cell r="E87">
            <v>291</v>
          </cell>
          <cell r="F87">
            <v>931</v>
          </cell>
          <cell r="G87">
            <v>89</v>
          </cell>
          <cell r="H87">
            <v>1020</v>
          </cell>
          <cell r="I87">
            <v>13</v>
          </cell>
          <cell r="J87">
            <v>4</v>
          </cell>
          <cell r="K87">
            <v>1037</v>
          </cell>
          <cell r="L87">
            <v>760</v>
          </cell>
          <cell r="M87">
            <v>1797</v>
          </cell>
          <cell r="N87">
            <v>15840</v>
          </cell>
        </row>
        <row r="88">
          <cell r="A88" t="str">
            <v>3-25</v>
          </cell>
          <cell r="B88">
            <v>25</v>
          </cell>
          <cell r="C88">
            <v>277</v>
          </cell>
          <cell r="D88">
            <v>26</v>
          </cell>
          <cell r="E88">
            <v>303</v>
          </cell>
          <cell r="F88">
            <v>970</v>
          </cell>
          <cell r="G88">
            <v>92</v>
          </cell>
          <cell r="H88">
            <v>1062</v>
          </cell>
          <cell r="I88">
            <v>14</v>
          </cell>
          <cell r="J88">
            <v>4</v>
          </cell>
          <cell r="K88">
            <v>1080</v>
          </cell>
          <cell r="L88">
            <v>792</v>
          </cell>
          <cell r="M88">
            <v>1872</v>
          </cell>
          <cell r="N88">
            <v>15840</v>
          </cell>
        </row>
        <row r="89">
          <cell r="A89" t="str">
            <v>3-26</v>
          </cell>
          <cell r="B89">
            <v>26</v>
          </cell>
          <cell r="C89">
            <v>288</v>
          </cell>
          <cell r="D89">
            <v>27</v>
          </cell>
          <cell r="E89">
            <v>315</v>
          </cell>
          <cell r="F89">
            <v>1009</v>
          </cell>
          <cell r="G89">
            <v>96</v>
          </cell>
          <cell r="H89">
            <v>1105</v>
          </cell>
          <cell r="I89">
            <v>14</v>
          </cell>
          <cell r="J89">
            <v>4</v>
          </cell>
          <cell r="K89">
            <v>1123</v>
          </cell>
          <cell r="L89">
            <v>824</v>
          </cell>
          <cell r="M89">
            <v>1947</v>
          </cell>
          <cell r="N89">
            <v>15840</v>
          </cell>
        </row>
        <row r="90">
          <cell r="A90" t="str">
            <v>3-27</v>
          </cell>
          <cell r="B90">
            <v>27</v>
          </cell>
          <cell r="C90">
            <v>299</v>
          </cell>
          <cell r="D90">
            <v>29</v>
          </cell>
          <cell r="E90">
            <v>328</v>
          </cell>
          <cell r="F90">
            <v>1048</v>
          </cell>
          <cell r="G90">
            <v>100</v>
          </cell>
          <cell r="H90">
            <v>1148</v>
          </cell>
          <cell r="I90">
            <v>15</v>
          </cell>
          <cell r="J90">
            <v>4</v>
          </cell>
          <cell r="K90">
            <v>1167</v>
          </cell>
          <cell r="L90">
            <v>855</v>
          </cell>
          <cell r="M90">
            <v>2022</v>
          </cell>
          <cell r="N90">
            <v>15840</v>
          </cell>
        </row>
        <row r="91">
          <cell r="A91" t="str">
            <v>3-28</v>
          </cell>
          <cell r="B91">
            <v>28</v>
          </cell>
          <cell r="C91">
            <v>310</v>
          </cell>
          <cell r="D91">
            <v>30</v>
          </cell>
          <cell r="E91">
            <v>340</v>
          </cell>
          <cell r="F91">
            <v>1087</v>
          </cell>
          <cell r="G91">
            <v>103</v>
          </cell>
          <cell r="H91">
            <v>1190</v>
          </cell>
          <cell r="I91">
            <v>15</v>
          </cell>
          <cell r="J91">
            <v>4</v>
          </cell>
          <cell r="K91">
            <v>1209</v>
          </cell>
          <cell r="L91">
            <v>887</v>
          </cell>
          <cell r="M91">
            <v>2096</v>
          </cell>
          <cell r="N91">
            <v>15840</v>
          </cell>
        </row>
        <row r="92">
          <cell r="A92" t="str">
            <v>3-29</v>
          </cell>
          <cell r="B92">
            <v>29</v>
          </cell>
          <cell r="C92">
            <v>322</v>
          </cell>
          <cell r="D92">
            <v>31</v>
          </cell>
          <cell r="E92">
            <v>353</v>
          </cell>
          <cell r="F92">
            <v>1125</v>
          </cell>
          <cell r="G92">
            <v>107</v>
          </cell>
          <cell r="H92">
            <v>1232</v>
          </cell>
          <cell r="I92">
            <v>16</v>
          </cell>
          <cell r="J92">
            <v>4</v>
          </cell>
          <cell r="K92">
            <v>1252</v>
          </cell>
          <cell r="L92">
            <v>919</v>
          </cell>
          <cell r="M92">
            <v>2171</v>
          </cell>
          <cell r="N92">
            <v>15840</v>
          </cell>
        </row>
        <row r="93">
          <cell r="A93" t="str">
            <v>3-30</v>
          </cell>
          <cell r="B93">
            <v>30</v>
          </cell>
          <cell r="C93">
            <v>333</v>
          </cell>
          <cell r="D93">
            <v>32</v>
          </cell>
          <cell r="E93">
            <v>365</v>
          </cell>
          <cell r="F93">
            <v>1164</v>
          </cell>
          <cell r="G93">
            <v>111</v>
          </cell>
          <cell r="H93">
            <v>1275</v>
          </cell>
          <cell r="I93">
            <v>16</v>
          </cell>
          <cell r="J93">
            <v>4</v>
          </cell>
          <cell r="K93">
            <v>1295</v>
          </cell>
          <cell r="L93">
            <v>950</v>
          </cell>
          <cell r="M93">
            <v>2245</v>
          </cell>
          <cell r="N93">
            <v>15840</v>
          </cell>
        </row>
        <row r="94">
          <cell r="A94" t="str">
            <v>4-1</v>
          </cell>
          <cell r="B94">
            <v>1</v>
          </cell>
          <cell r="C94">
            <v>14</v>
          </cell>
          <cell r="D94">
            <v>1</v>
          </cell>
          <cell r="E94">
            <v>15</v>
          </cell>
          <cell r="F94">
            <v>49</v>
          </cell>
          <cell r="G94">
            <v>5</v>
          </cell>
          <cell r="H94">
            <v>54</v>
          </cell>
          <cell r="I94">
            <v>1</v>
          </cell>
          <cell r="J94">
            <v>1</v>
          </cell>
          <cell r="K94">
            <v>56</v>
          </cell>
          <cell r="L94">
            <v>40</v>
          </cell>
          <cell r="M94">
            <v>96</v>
          </cell>
          <cell r="N94">
            <v>20008</v>
          </cell>
        </row>
        <row r="95">
          <cell r="A95" t="str">
            <v>4-2</v>
          </cell>
          <cell r="B95">
            <v>2</v>
          </cell>
          <cell r="C95">
            <v>28</v>
          </cell>
          <cell r="D95">
            <v>3</v>
          </cell>
          <cell r="E95">
            <v>31</v>
          </cell>
          <cell r="F95">
            <v>98</v>
          </cell>
          <cell r="G95">
            <v>9</v>
          </cell>
          <cell r="H95">
            <v>107</v>
          </cell>
          <cell r="I95">
            <v>2</v>
          </cell>
          <cell r="J95">
            <v>1</v>
          </cell>
          <cell r="K95">
            <v>110</v>
          </cell>
          <cell r="L95">
            <v>80</v>
          </cell>
          <cell r="M95">
            <v>190</v>
          </cell>
          <cell r="N95">
            <v>20008</v>
          </cell>
        </row>
        <row r="96">
          <cell r="A96" t="str">
            <v>4-3</v>
          </cell>
          <cell r="B96">
            <v>3</v>
          </cell>
          <cell r="C96">
            <v>42</v>
          </cell>
          <cell r="D96">
            <v>4</v>
          </cell>
          <cell r="E96">
            <v>46</v>
          </cell>
          <cell r="F96">
            <v>147</v>
          </cell>
          <cell r="G96">
            <v>14</v>
          </cell>
          <cell r="H96">
            <v>161</v>
          </cell>
          <cell r="I96">
            <v>3</v>
          </cell>
          <cell r="J96">
            <v>1</v>
          </cell>
          <cell r="K96">
            <v>165</v>
          </cell>
          <cell r="L96">
            <v>120</v>
          </cell>
          <cell r="M96">
            <v>285</v>
          </cell>
          <cell r="N96">
            <v>20008</v>
          </cell>
        </row>
        <row r="97">
          <cell r="A97" t="str">
            <v>4-4</v>
          </cell>
          <cell r="B97">
            <v>4</v>
          </cell>
          <cell r="C97">
            <v>56</v>
          </cell>
          <cell r="D97">
            <v>5</v>
          </cell>
          <cell r="E97">
            <v>61</v>
          </cell>
          <cell r="F97">
            <v>196</v>
          </cell>
          <cell r="G97">
            <v>19</v>
          </cell>
          <cell r="H97">
            <v>215</v>
          </cell>
          <cell r="I97">
            <v>3</v>
          </cell>
          <cell r="J97">
            <v>1</v>
          </cell>
          <cell r="K97">
            <v>219</v>
          </cell>
          <cell r="L97">
            <v>160</v>
          </cell>
          <cell r="M97">
            <v>379</v>
          </cell>
          <cell r="N97">
            <v>20008</v>
          </cell>
        </row>
        <row r="98">
          <cell r="A98" t="str">
            <v>4-5</v>
          </cell>
          <cell r="B98">
            <v>5</v>
          </cell>
          <cell r="C98">
            <v>70</v>
          </cell>
          <cell r="D98">
            <v>7</v>
          </cell>
          <cell r="E98">
            <v>77</v>
          </cell>
          <cell r="F98">
            <v>245</v>
          </cell>
          <cell r="G98">
            <v>23</v>
          </cell>
          <cell r="H98">
            <v>268</v>
          </cell>
          <cell r="I98">
            <v>4</v>
          </cell>
          <cell r="J98">
            <v>1</v>
          </cell>
          <cell r="K98">
            <v>273</v>
          </cell>
          <cell r="L98">
            <v>200</v>
          </cell>
          <cell r="M98">
            <v>473</v>
          </cell>
          <cell r="N98">
            <v>20008</v>
          </cell>
        </row>
        <row r="99">
          <cell r="A99" t="str">
            <v>4-6</v>
          </cell>
          <cell r="B99">
            <v>6</v>
          </cell>
          <cell r="C99">
            <v>84</v>
          </cell>
          <cell r="D99">
            <v>8</v>
          </cell>
          <cell r="E99">
            <v>92</v>
          </cell>
          <cell r="F99">
            <v>294</v>
          </cell>
          <cell r="G99">
            <v>28</v>
          </cell>
          <cell r="H99">
            <v>322</v>
          </cell>
          <cell r="I99">
            <v>5</v>
          </cell>
          <cell r="J99">
            <v>2</v>
          </cell>
          <cell r="K99">
            <v>329</v>
          </cell>
          <cell r="L99">
            <v>240</v>
          </cell>
          <cell r="M99">
            <v>569</v>
          </cell>
          <cell r="N99">
            <v>20008</v>
          </cell>
        </row>
        <row r="100">
          <cell r="A100" t="str">
            <v>4-7</v>
          </cell>
          <cell r="B100">
            <v>7</v>
          </cell>
          <cell r="C100">
            <v>98</v>
          </cell>
          <cell r="D100">
            <v>9</v>
          </cell>
          <cell r="E100">
            <v>107</v>
          </cell>
          <cell r="F100">
            <v>343</v>
          </cell>
          <cell r="G100">
            <v>33</v>
          </cell>
          <cell r="H100">
            <v>376</v>
          </cell>
          <cell r="I100">
            <v>5</v>
          </cell>
          <cell r="J100">
            <v>2</v>
          </cell>
          <cell r="K100">
            <v>383</v>
          </cell>
          <cell r="L100">
            <v>280</v>
          </cell>
          <cell r="M100">
            <v>663</v>
          </cell>
          <cell r="N100">
            <v>20008</v>
          </cell>
        </row>
        <row r="101">
          <cell r="A101" t="str">
            <v>4-8</v>
          </cell>
          <cell r="B101">
            <v>8</v>
          </cell>
          <cell r="C101">
            <v>112</v>
          </cell>
          <cell r="D101">
            <v>11</v>
          </cell>
          <cell r="E101">
            <v>123</v>
          </cell>
          <cell r="F101">
            <v>392</v>
          </cell>
          <cell r="G101">
            <v>37</v>
          </cell>
          <cell r="H101">
            <v>429</v>
          </cell>
          <cell r="I101">
            <v>6</v>
          </cell>
          <cell r="J101">
            <v>2</v>
          </cell>
          <cell r="K101">
            <v>437</v>
          </cell>
          <cell r="L101">
            <v>320</v>
          </cell>
          <cell r="M101">
            <v>757</v>
          </cell>
          <cell r="N101">
            <v>20008</v>
          </cell>
        </row>
        <row r="102">
          <cell r="A102" t="str">
            <v>4-9</v>
          </cell>
          <cell r="B102">
            <v>9</v>
          </cell>
          <cell r="C102">
            <v>126</v>
          </cell>
          <cell r="D102">
            <v>12</v>
          </cell>
          <cell r="E102">
            <v>138</v>
          </cell>
          <cell r="F102">
            <v>441</v>
          </cell>
          <cell r="G102">
            <v>42</v>
          </cell>
          <cell r="H102">
            <v>483</v>
          </cell>
          <cell r="I102">
            <v>7</v>
          </cell>
          <cell r="J102">
            <v>2</v>
          </cell>
          <cell r="K102">
            <v>492</v>
          </cell>
          <cell r="L102">
            <v>360</v>
          </cell>
          <cell r="M102">
            <v>852</v>
          </cell>
          <cell r="N102">
            <v>20008</v>
          </cell>
        </row>
        <row r="103">
          <cell r="A103" t="str">
            <v>4-10</v>
          </cell>
          <cell r="B103">
            <v>10</v>
          </cell>
          <cell r="C103">
            <v>140</v>
          </cell>
          <cell r="D103">
            <v>13</v>
          </cell>
          <cell r="E103">
            <v>153</v>
          </cell>
          <cell r="F103">
            <v>490</v>
          </cell>
          <cell r="G103">
            <v>47</v>
          </cell>
          <cell r="H103">
            <v>537</v>
          </cell>
          <cell r="I103">
            <v>7</v>
          </cell>
          <cell r="J103">
            <v>2</v>
          </cell>
          <cell r="K103">
            <v>546</v>
          </cell>
          <cell r="L103">
            <v>400</v>
          </cell>
          <cell r="M103">
            <v>946</v>
          </cell>
          <cell r="N103">
            <v>20008</v>
          </cell>
        </row>
        <row r="104">
          <cell r="A104" t="str">
            <v>4-11</v>
          </cell>
          <cell r="B104">
            <v>11</v>
          </cell>
          <cell r="C104">
            <v>154</v>
          </cell>
          <cell r="D104">
            <v>15</v>
          </cell>
          <cell r="E104">
            <v>169</v>
          </cell>
          <cell r="F104">
            <v>539</v>
          </cell>
          <cell r="G104">
            <v>51</v>
          </cell>
          <cell r="H104">
            <v>590</v>
          </cell>
          <cell r="I104">
            <v>8</v>
          </cell>
          <cell r="J104">
            <v>2</v>
          </cell>
          <cell r="K104">
            <v>600</v>
          </cell>
          <cell r="L104">
            <v>440</v>
          </cell>
          <cell r="M104">
            <v>1040</v>
          </cell>
          <cell r="N104">
            <v>20008</v>
          </cell>
        </row>
        <row r="105">
          <cell r="A105" t="str">
            <v>4-12</v>
          </cell>
          <cell r="B105">
            <v>12</v>
          </cell>
          <cell r="C105">
            <v>168</v>
          </cell>
          <cell r="D105">
            <v>16</v>
          </cell>
          <cell r="E105">
            <v>184</v>
          </cell>
          <cell r="F105">
            <v>588</v>
          </cell>
          <cell r="G105">
            <v>56</v>
          </cell>
          <cell r="H105">
            <v>644</v>
          </cell>
          <cell r="I105">
            <v>9</v>
          </cell>
          <cell r="J105">
            <v>3</v>
          </cell>
          <cell r="K105">
            <v>656</v>
          </cell>
          <cell r="L105">
            <v>480</v>
          </cell>
          <cell r="M105">
            <v>1136</v>
          </cell>
          <cell r="N105">
            <v>20008</v>
          </cell>
        </row>
        <row r="106">
          <cell r="A106" t="str">
            <v>4-13</v>
          </cell>
          <cell r="B106">
            <v>13</v>
          </cell>
          <cell r="C106">
            <v>182</v>
          </cell>
          <cell r="D106">
            <v>17</v>
          </cell>
          <cell r="E106">
            <v>199</v>
          </cell>
          <cell r="F106">
            <v>637</v>
          </cell>
          <cell r="G106">
            <v>61</v>
          </cell>
          <cell r="H106">
            <v>698</v>
          </cell>
          <cell r="I106">
            <v>9</v>
          </cell>
          <cell r="J106">
            <v>3</v>
          </cell>
          <cell r="K106">
            <v>710</v>
          </cell>
          <cell r="L106">
            <v>520</v>
          </cell>
          <cell r="M106">
            <v>1230</v>
          </cell>
          <cell r="N106">
            <v>20008</v>
          </cell>
        </row>
        <row r="107">
          <cell r="A107" t="str">
            <v>4-14</v>
          </cell>
          <cell r="B107">
            <v>14</v>
          </cell>
          <cell r="C107">
            <v>196</v>
          </cell>
          <cell r="D107">
            <v>19</v>
          </cell>
          <cell r="E107">
            <v>215</v>
          </cell>
          <cell r="F107">
            <v>686</v>
          </cell>
          <cell r="G107">
            <v>65</v>
          </cell>
          <cell r="H107">
            <v>751</v>
          </cell>
          <cell r="I107">
            <v>10</v>
          </cell>
          <cell r="J107">
            <v>3</v>
          </cell>
          <cell r="K107">
            <v>764</v>
          </cell>
          <cell r="L107">
            <v>560</v>
          </cell>
          <cell r="M107">
            <v>1324</v>
          </cell>
          <cell r="N107">
            <v>20008</v>
          </cell>
        </row>
        <row r="108">
          <cell r="A108" t="str">
            <v>4-15</v>
          </cell>
          <cell r="B108">
            <v>15</v>
          </cell>
          <cell r="C108">
            <v>210</v>
          </cell>
          <cell r="D108">
            <v>20</v>
          </cell>
          <cell r="E108">
            <v>230</v>
          </cell>
          <cell r="F108">
            <v>735</v>
          </cell>
          <cell r="G108">
            <v>70</v>
          </cell>
          <cell r="H108">
            <v>805</v>
          </cell>
          <cell r="I108">
            <v>11</v>
          </cell>
          <cell r="J108">
            <v>3</v>
          </cell>
          <cell r="K108">
            <v>819</v>
          </cell>
          <cell r="L108">
            <v>600</v>
          </cell>
          <cell r="M108">
            <v>1419</v>
          </cell>
          <cell r="N108">
            <v>20008</v>
          </cell>
        </row>
        <row r="109">
          <cell r="A109" t="str">
            <v>4-16</v>
          </cell>
          <cell r="B109">
            <v>16</v>
          </cell>
          <cell r="C109">
            <v>224</v>
          </cell>
          <cell r="D109">
            <v>21</v>
          </cell>
          <cell r="E109">
            <v>245</v>
          </cell>
          <cell r="F109">
            <v>784</v>
          </cell>
          <cell r="G109">
            <v>75</v>
          </cell>
          <cell r="H109">
            <v>859</v>
          </cell>
          <cell r="I109">
            <v>11</v>
          </cell>
          <cell r="J109">
            <v>3</v>
          </cell>
          <cell r="K109">
            <v>873</v>
          </cell>
          <cell r="L109">
            <v>640</v>
          </cell>
          <cell r="M109">
            <v>1513</v>
          </cell>
          <cell r="N109">
            <v>20008</v>
          </cell>
        </row>
        <row r="110">
          <cell r="A110" t="str">
            <v>4-17</v>
          </cell>
          <cell r="B110">
            <v>17</v>
          </cell>
          <cell r="C110">
            <v>238</v>
          </cell>
          <cell r="D110">
            <v>23</v>
          </cell>
          <cell r="E110">
            <v>261</v>
          </cell>
          <cell r="F110">
            <v>833</v>
          </cell>
          <cell r="G110">
            <v>79</v>
          </cell>
          <cell r="H110">
            <v>912</v>
          </cell>
          <cell r="I110">
            <v>12</v>
          </cell>
          <cell r="J110">
            <v>3</v>
          </cell>
          <cell r="K110">
            <v>927</v>
          </cell>
          <cell r="L110">
            <v>680</v>
          </cell>
          <cell r="M110">
            <v>1607</v>
          </cell>
          <cell r="N110">
            <v>20008</v>
          </cell>
        </row>
        <row r="111">
          <cell r="A111" t="str">
            <v>4-18</v>
          </cell>
          <cell r="B111">
            <v>18</v>
          </cell>
          <cell r="C111">
            <v>252</v>
          </cell>
          <cell r="D111">
            <v>24</v>
          </cell>
          <cell r="E111">
            <v>276</v>
          </cell>
          <cell r="F111">
            <v>882</v>
          </cell>
          <cell r="G111">
            <v>84</v>
          </cell>
          <cell r="H111">
            <v>966</v>
          </cell>
          <cell r="I111">
            <v>13</v>
          </cell>
          <cell r="J111">
            <v>4</v>
          </cell>
          <cell r="K111">
            <v>983</v>
          </cell>
          <cell r="L111">
            <v>720</v>
          </cell>
          <cell r="M111">
            <v>1703</v>
          </cell>
          <cell r="N111">
            <v>20008</v>
          </cell>
        </row>
        <row r="112">
          <cell r="A112" t="str">
            <v>4-19</v>
          </cell>
          <cell r="B112">
            <v>19</v>
          </cell>
          <cell r="C112">
            <v>266</v>
          </cell>
          <cell r="D112">
            <v>25</v>
          </cell>
          <cell r="E112">
            <v>291</v>
          </cell>
          <cell r="F112">
            <v>931</v>
          </cell>
          <cell r="G112">
            <v>89</v>
          </cell>
          <cell r="H112">
            <v>1020</v>
          </cell>
          <cell r="I112">
            <v>13</v>
          </cell>
          <cell r="J112">
            <v>4</v>
          </cell>
          <cell r="K112">
            <v>1037</v>
          </cell>
          <cell r="L112">
            <v>760</v>
          </cell>
          <cell r="M112">
            <v>1797</v>
          </cell>
          <cell r="N112">
            <v>20008</v>
          </cell>
        </row>
        <row r="113">
          <cell r="A113" t="str">
            <v>4-20</v>
          </cell>
          <cell r="B113">
            <v>20</v>
          </cell>
          <cell r="C113">
            <v>280</v>
          </cell>
          <cell r="D113">
            <v>27</v>
          </cell>
          <cell r="E113">
            <v>307</v>
          </cell>
          <cell r="F113">
            <v>980</v>
          </cell>
          <cell r="G113">
            <v>93</v>
          </cell>
          <cell r="H113">
            <v>1073</v>
          </cell>
          <cell r="I113">
            <v>14</v>
          </cell>
          <cell r="J113">
            <v>4</v>
          </cell>
          <cell r="K113">
            <v>1091</v>
          </cell>
          <cell r="L113">
            <v>800</v>
          </cell>
          <cell r="M113">
            <v>1891</v>
          </cell>
          <cell r="N113">
            <v>20008</v>
          </cell>
        </row>
        <row r="114">
          <cell r="A114" t="str">
            <v>4-21</v>
          </cell>
          <cell r="B114">
            <v>21</v>
          </cell>
          <cell r="C114">
            <v>294</v>
          </cell>
          <cell r="D114">
            <v>28</v>
          </cell>
          <cell r="E114">
            <v>322</v>
          </cell>
          <cell r="F114">
            <v>1029</v>
          </cell>
          <cell r="G114">
            <v>98</v>
          </cell>
          <cell r="H114">
            <v>1127</v>
          </cell>
          <cell r="I114">
            <v>15</v>
          </cell>
          <cell r="J114">
            <v>4</v>
          </cell>
          <cell r="K114">
            <v>1146</v>
          </cell>
          <cell r="L114">
            <v>840</v>
          </cell>
          <cell r="M114">
            <v>1986</v>
          </cell>
          <cell r="N114">
            <v>20008</v>
          </cell>
        </row>
        <row r="115">
          <cell r="A115" t="str">
            <v>4-22</v>
          </cell>
          <cell r="B115">
            <v>22</v>
          </cell>
          <cell r="C115">
            <v>308</v>
          </cell>
          <cell r="D115">
            <v>29</v>
          </cell>
          <cell r="E115">
            <v>337</v>
          </cell>
          <cell r="F115">
            <v>1078</v>
          </cell>
          <cell r="G115">
            <v>103</v>
          </cell>
          <cell r="H115">
            <v>1181</v>
          </cell>
          <cell r="I115">
            <v>15</v>
          </cell>
          <cell r="J115">
            <v>4</v>
          </cell>
          <cell r="K115">
            <v>1200</v>
          </cell>
          <cell r="L115">
            <v>880</v>
          </cell>
          <cell r="M115">
            <v>2080</v>
          </cell>
          <cell r="N115">
            <v>20008</v>
          </cell>
        </row>
        <row r="116">
          <cell r="A116" t="str">
            <v>4-23</v>
          </cell>
          <cell r="B116">
            <v>23</v>
          </cell>
          <cell r="C116">
            <v>322</v>
          </cell>
          <cell r="D116">
            <v>31</v>
          </cell>
          <cell r="E116">
            <v>353</v>
          </cell>
          <cell r="F116">
            <v>1127</v>
          </cell>
          <cell r="G116">
            <v>107</v>
          </cell>
          <cell r="H116">
            <v>1234</v>
          </cell>
          <cell r="I116">
            <v>16</v>
          </cell>
          <cell r="J116">
            <v>4</v>
          </cell>
          <cell r="K116">
            <v>1254</v>
          </cell>
          <cell r="L116">
            <v>920</v>
          </cell>
          <cell r="M116">
            <v>2174</v>
          </cell>
          <cell r="N116">
            <v>20008</v>
          </cell>
        </row>
        <row r="117">
          <cell r="A117" t="str">
            <v>4-24</v>
          </cell>
          <cell r="B117">
            <v>24</v>
          </cell>
          <cell r="C117">
            <v>336</v>
          </cell>
          <cell r="D117">
            <v>32</v>
          </cell>
          <cell r="E117">
            <v>368</v>
          </cell>
          <cell r="F117">
            <v>1176</v>
          </cell>
          <cell r="G117">
            <v>112</v>
          </cell>
          <cell r="H117">
            <v>1288</v>
          </cell>
          <cell r="I117">
            <v>17</v>
          </cell>
          <cell r="J117">
            <v>5</v>
          </cell>
          <cell r="K117">
            <v>1310</v>
          </cell>
          <cell r="L117">
            <v>960</v>
          </cell>
          <cell r="M117">
            <v>2270</v>
          </cell>
          <cell r="N117">
            <v>20008</v>
          </cell>
        </row>
        <row r="118">
          <cell r="A118" t="str">
            <v>4-25</v>
          </cell>
          <cell r="B118">
            <v>25</v>
          </cell>
          <cell r="C118">
            <v>350</v>
          </cell>
          <cell r="D118">
            <v>33</v>
          </cell>
          <cell r="E118">
            <v>383</v>
          </cell>
          <cell r="F118">
            <v>1225</v>
          </cell>
          <cell r="G118">
            <v>117</v>
          </cell>
          <cell r="H118">
            <v>1342</v>
          </cell>
          <cell r="I118">
            <v>17</v>
          </cell>
          <cell r="J118">
            <v>5</v>
          </cell>
          <cell r="K118">
            <v>1364</v>
          </cell>
          <cell r="L118">
            <v>1000</v>
          </cell>
          <cell r="M118">
            <v>2364</v>
          </cell>
          <cell r="N118">
            <v>20008</v>
          </cell>
        </row>
        <row r="119">
          <cell r="A119" t="str">
            <v>4-26</v>
          </cell>
          <cell r="B119">
            <v>26</v>
          </cell>
          <cell r="C119">
            <v>364</v>
          </cell>
          <cell r="D119">
            <v>35</v>
          </cell>
          <cell r="E119">
            <v>399</v>
          </cell>
          <cell r="F119">
            <v>1275</v>
          </cell>
          <cell r="G119">
            <v>121</v>
          </cell>
          <cell r="H119">
            <v>1396</v>
          </cell>
          <cell r="I119">
            <v>18</v>
          </cell>
          <cell r="J119">
            <v>5</v>
          </cell>
          <cell r="K119">
            <v>1419</v>
          </cell>
          <cell r="L119">
            <v>1040</v>
          </cell>
          <cell r="M119">
            <v>2459</v>
          </cell>
          <cell r="N119">
            <v>20008</v>
          </cell>
        </row>
        <row r="120">
          <cell r="A120" t="str">
            <v>4-27</v>
          </cell>
          <cell r="B120">
            <v>27</v>
          </cell>
          <cell r="C120">
            <v>378</v>
          </cell>
          <cell r="D120">
            <v>36</v>
          </cell>
          <cell r="E120">
            <v>414</v>
          </cell>
          <cell r="F120">
            <v>1324</v>
          </cell>
          <cell r="G120">
            <v>126</v>
          </cell>
          <cell r="H120">
            <v>1450</v>
          </cell>
          <cell r="I120">
            <v>19</v>
          </cell>
          <cell r="J120">
            <v>5</v>
          </cell>
          <cell r="K120">
            <v>1474</v>
          </cell>
          <cell r="L120">
            <v>1080</v>
          </cell>
          <cell r="M120">
            <v>2554</v>
          </cell>
          <cell r="N120">
            <v>20008</v>
          </cell>
        </row>
        <row r="121">
          <cell r="A121" t="str">
            <v>4-28</v>
          </cell>
          <cell r="B121">
            <v>28</v>
          </cell>
          <cell r="C121">
            <v>392</v>
          </cell>
          <cell r="D121">
            <v>37</v>
          </cell>
          <cell r="E121">
            <v>429</v>
          </cell>
          <cell r="F121">
            <v>1373</v>
          </cell>
          <cell r="G121">
            <v>131</v>
          </cell>
          <cell r="H121">
            <v>1504</v>
          </cell>
          <cell r="I121">
            <v>19</v>
          </cell>
          <cell r="J121">
            <v>5</v>
          </cell>
          <cell r="K121">
            <v>1528</v>
          </cell>
          <cell r="L121">
            <v>1120</v>
          </cell>
          <cell r="M121">
            <v>2648</v>
          </cell>
          <cell r="N121">
            <v>20008</v>
          </cell>
        </row>
        <row r="122">
          <cell r="A122" t="str">
            <v>4-29</v>
          </cell>
          <cell r="B122">
            <v>29</v>
          </cell>
          <cell r="C122">
            <v>406</v>
          </cell>
          <cell r="D122">
            <v>39</v>
          </cell>
          <cell r="E122">
            <v>445</v>
          </cell>
          <cell r="F122">
            <v>1422</v>
          </cell>
          <cell r="G122">
            <v>135</v>
          </cell>
          <cell r="H122">
            <v>1557</v>
          </cell>
          <cell r="I122">
            <v>20</v>
          </cell>
          <cell r="J122">
            <v>5</v>
          </cell>
          <cell r="K122">
            <v>1582</v>
          </cell>
          <cell r="L122">
            <v>1160</v>
          </cell>
          <cell r="M122">
            <v>2742</v>
          </cell>
          <cell r="N122">
            <v>20008</v>
          </cell>
        </row>
        <row r="123">
          <cell r="A123" t="str">
            <v>4-30</v>
          </cell>
          <cell r="B123">
            <v>30</v>
          </cell>
          <cell r="C123">
            <v>420</v>
          </cell>
          <cell r="D123">
            <v>40</v>
          </cell>
          <cell r="E123">
            <v>460</v>
          </cell>
          <cell r="F123">
            <v>1471</v>
          </cell>
          <cell r="G123">
            <v>140</v>
          </cell>
          <cell r="H123">
            <v>1611</v>
          </cell>
          <cell r="I123">
            <v>21</v>
          </cell>
          <cell r="J123">
            <v>6</v>
          </cell>
          <cell r="K123">
            <v>1638</v>
          </cell>
          <cell r="L123">
            <v>1200</v>
          </cell>
          <cell r="M123">
            <v>2838</v>
          </cell>
          <cell r="N123">
            <v>20008</v>
          </cell>
        </row>
        <row r="124">
          <cell r="A124" t="str">
            <v>5-1</v>
          </cell>
          <cell r="B124">
            <v>1</v>
          </cell>
          <cell r="C124">
            <v>17</v>
          </cell>
          <cell r="D124">
            <v>2</v>
          </cell>
          <cell r="E124">
            <v>19</v>
          </cell>
          <cell r="F124">
            <v>59</v>
          </cell>
          <cell r="G124">
            <v>6</v>
          </cell>
          <cell r="H124">
            <v>65</v>
          </cell>
          <cell r="I124">
            <v>1</v>
          </cell>
          <cell r="J124">
            <v>1</v>
          </cell>
          <cell r="K124">
            <v>67</v>
          </cell>
          <cell r="L124">
            <v>48</v>
          </cell>
          <cell r="M124">
            <v>115</v>
          </cell>
          <cell r="N124">
            <v>24000</v>
          </cell>
        </row>
        <row r="125">
          <cell r="A125" t="str">
            <v>5-2</v>
          </cell>
          <cell r="B125">
            <v>2</v>
          </cell>
          <cell r="C125">
            <v>34</v>
          </cell>
          <cell r="D125">
            <v>3</v>
          </cell>
          <cell r="E125">
            <v>37</v>
          </cell>
          <cell r="F125">
            <v>118</v>
          </cell>
          <cell r="G125">
            <v>11</v>
          </cell>
          <cell r="H125">
            <v>129</v>
          </cell>
          <cell r="I125">
            <v>2</v>
          </cell>
          <cell r="J125">
            <v>1</v>
          </cell>
          <cell r="K125">
            <v>132</v>
          </cell>
          <cell r="L125">
            <v>96</v>
          </cell>
          <cell r="M125">
            <v>228</v>
          </cell>
          <cell r="N125">
            <v>24000</v>
          </cell>
        </row>
        <row r="126">
          <cell r="A126" t="str">
            <v>5-3</v>
          </cell>
          <cell r="B126">
            <v>3</v>
          </cell>
          <cell r="C126">
            <v>50</v>
          </cell>
          <cell r="D126">
            <v>5</v>
          </cell>
          <cell r="E126">
            <v>55</v>
          </cell>
          <cell r="F126">
            <v>176</v>
          </cell>
          <cell r="G126">
            <v>17</v>
          </cell>
          <cell r="H126">
            <v>193</v>
          </cell>
          <cell r="I126">
            <v>3</v>
          </cell>
          <cell r="J126">
            <v>1</v>
          </cell>
          <cell r="K126">
            <v>197</v>
          </cell>
          <cell r="L126">
            <v>144</v>
          </cell>
          <cell r="M126">
            <v>341</v>
          </cell>
          <cell r="N126">
            <v>24000</v>
          </cell>
        </row>
        <row r="127">
          <cell r="A127" t="str">
            <v>5-4</v>
          </cell>
          <cell r="B127">
            <v>4</v>
          </cell>
          <cell r="C127">
            <v>67</v>
          </cell>
          <cell r="D127">
            <v>6</v>
          </cell>
          <cell r="E127">
            <v>73</v>
          </cell>
          <cell r="F127">
            <v>235</v>
          </cell>
          <cell r="G127">
            <v>22</v>
          </cell>
          <cell r="H127">
            <v>257</v>
          </cell>
          <cell r="I127">
            <v>4</v>
          </cell>
          <cell r="J127">
            <v>1</v>
          </cell>
          <cell r="K127">
            <v>262</v>
          </cell>
          <cell r="L127">
            <v>192</v>
          </cell>
          <cell r="M127">
            <v>454</v>
          </cell>
          <cell r="N127">
            <v>24000</v>
          </cell>
        </row>
        <row r="128">
          <cell r="A128" t="str">
            <v>5-5</v>
          </cell>
          <cell r="B128">
            <v>5</v>
          </cell>
          <cell r="C128">
            <v>84</v>
          </cell>
          <cell r="D128">
            <v>8</v>
          </cell>
          <cell r="E128">
            <v>92</v>
          </cell>
          <cell r="F128">
            <v>294</v>
          </cell>
          <cell r="G128">
            <v>28</v>
          </cell>
          <cell r="H128">
            <v>322</v>
          </cell>
          <cell r="I128">
            <v>4</v>
          </cell>
          <cell r="J128">
            <v>1</v>
          </cell>
          <cell r="K128">
            <v>327</v>
          </cell>
          <cell r="L128">
            <v>240</v>
          </cell>
          <cell r="M128">
            <v>567</v>
          </cell>
          <cell r="N128">
            <v>24000</v>
          </cell>
        </row>
        <row r="129">
          <cell r="A129" t="str">
            <v>5-6</v>
          </cell>
          <cell r="B129">
            <v>6</v>
          </cell>
          <cell r="C129">
            <v>101</v>
          </cell>
          <cell r="D129">
            <v>10</v>
          </cell>
          <cell r="E129">
            <v>111</v>
          </cell>
          <cell r="F129">
            <v>353</v>
          </cell>
          <cell r="G129">
            <v>34</v>
          </cell>
          <cell r="H129">
            <v>387</v>
          </cell>
          <cell r="I129">
            <v>5</v>
          </cell>
          <cell r="J129">
            <v>2</v>
          </cell>
          <cell r="K129">
            <v>394</v>
          </cell>
          <cell r="L129">
            <v>288</v>
          </cell>
          <cell r="M129">
            <v>682</v>
          </cell>
          <cell r="N129">
            <v>24000</v>
          </cell>
        </row>
        <row r="130">
          <cell r="A130" t="str">
            <v>5-7</v>
          </cell>
          <cell r="B130">
            <v>7</v>
          </cell>
          <cell r="C130">
            <v>118</v>
          </cell>
          <cell r="D130">
            <v>11</v>
          </cell>
          <cell r="E130">
            <v>129</v>
          </cell>
          <cell r="F130">
            <v>412</v>
          </cell>
          <cell r="G130">
            <v>39</v>
          </cell>
          <cell r="H130">
            <v>451</v>
          </cell>
          <cell r="I130">
            <v>6</v>
          </cell>
          <cell r="J130">
            <v>2</v>
          </cell>
          <cell r="K130">
            <v>459</v>
          </cell>
          <cell r="L130">
            <v>336</v>
          </cell>
          <cell r="M130">
            <v>795</v>
          </cell>
          <cell r="N130">
            <v>24000</v>
          </cell>
        </row>
        <row r="131">
          <cell r="A131" t="str">
            <v>5-8</v>
          </cell>
          <cell r="B131">
            <v>8</v>
          </cell>
          <cell r="C131">
            <v>134</v>
          </cell>
          <cell r="D131">
            <v>13</v>
          </cell>
          <cell r="E131">
            <v>147</v>
          </cell>
          <cell r="F131">
            <v>470</v>
          </cell>
          <cell r="G131">
            <v>45</v>
          </cell>
          <cell r="H131">
            <v>515</v>
          </cell>
          <cell r="I131">
            <v>7</v>
          </cell>
          <cell r="J131">
            <v>2</v>
          </cell>
          <cell r="K131">
            <v>524</v>
          </cell>
          <cell r="L131">
            <v>384</v>
          </cell>
          <cell r="M131">
            <v>908</v>
          </cell>
          <cell r="N131">
            <v>24000</v>
          </cell>
        </row>
        <row r="132">
          <cell r="A132" t="str">
            <v>5-9</v>
          </cell>
          <cell r="B132">
            <v>9</v>
          </cell>
          <cell r="C132">
            <v>151</v>
          </cell>
          <cell r="D132">
            <v>14</v>
          </cell>
          <cell r="E132">
            <v>165</v>
          </cell>
          <cell r="F132">
            <v>529</v>
          </cell>
          <cell r="G132">
            <v>50</v>
          </cell>
          <cell r="H132">
            <v>579</v>
          </cell>
          <cell r="I132">
            <v>8</v>
          </cell>
          <cell r="J132">
            <v>2</v>
          </cell>
          <cell r="K132">
            <v>589</v>
          </cell>
          <cell r="L132">
            <v>432</v>
          </cell>
          <cell r="M132">
            <v>1021</v>
          </cell>
          <cell r="N132">
            <v>24000</v>
          </cell>
        </row>
        <row r="133">
          <cell r="A133" t="str">
            <v>5-10</v>
          </cell>
          <cell r="B133">
            <v>10</v>
          </cell>
          <cell r="C133">
            <v>168</v>
          </cell>
          <cell r="D133">
            <v>16</v>
          </cell>
          <cell r="E133">
            <v>184</v>
          </cell>
          <cell r="F133">
            <v>588</v>
          </cell>
          <cell r="G133">
            <v>56</v>
          </cell>
          <cell r="H133">
            <v>644</v>
          </cell>
          <cell r="I133">
            <v>8</v>
          </cell>
          <cell r="J133">
            <v>2</v>
          </cell>
          <cell r="K133">
            <v>654</v>
          </cell>
          <cell r="L133">
            <v>480</v>
          </cell>
          <cell r="M133">
            <v>1134</v>
          </cell>
          <cell r="N133">
            <v>24000</v>
          </cell>
        </row>
        <row r="134">
          <cell r="A134" t="str">
            <v>5-11</v>
          </cell>
          <cell r="B134">
            <v>11</v>
          </cell>
          <cell r="C134">
            <v>185</v>
          </cell>
          <cell r="D134">
            <v>18</v>
          </cell>
          <cell r="E134">
            <v>203</v>
          </cell>
          <cell r="F134">
            <v>647</v>
          </cell>
          <cell r="G134">
            <v>62</v>
          </cell>
          <cell r="H134">
            <v>709</v>
          </cell>
          <cell r="I134">
            <v>9</v>
          </cell>
          <cell r="J134">
            <v>3</v>
          </cell>
          <cell r="K134">
            <v>721</v>
          </cell>
          <cell r="L134">
            <v>528</v>
          </cell>
          <cell r="M134">
            <v>1249</v>
          </cell>
          <cell r="N134">
            <v>24000</v>
          </cell>
        </row>
        <row r="135">
          <cell r="A135" t="str">
            <v>5-12</v>
          </cell>
          <cell r="B135">
            <v>12</v>
          </cell>
          <cell r="C135">
            <v>202</v>
          </cell>
          <cell r="D135">
            <v>19</v>
          </cell>
          <cell r="E135">
            <v>221</v>
          </cell>
          <cell r="F135">
            <v>706</v>
          </cell>
          <cell r="G135">
            <v>67</v>
          </cell>
          <cell r="H135">
            <v>773</v>
          </cell>
          <cell r="I135">
            <v>10</v>
          </cell>
          <cell r="J135">
            <v>3</v>
          </cell>
          <cell r="K135">
            <v>786</v>
          </cell>
          <cell r="L135">
            <v>576</v>
          </cell>
          <cell r="M135">
            <v>1362</v>
          </cell>
          <cell r="N135">
            <v>24000</v>
          </cell>
        </row>
        <row r="136">
          <cell r="A136" t="str">
            <v>5-13</v>
          </cell>
          <cell r="B136">
            <v>13</v>
          </cell>
          <cell r="C136">
            <v>218</v>
          </cell>
          <cell r="D136">
            <v>21</v>
          </cell>
          <cell r="E136">
            <v>239</v>
          </cell>
          <cell r="F136">
            <v>764</v>
          </cell>
          <cell r="G136">
            <v>73</v>
          </cell>
          <cell r="H136">
            <v>837</v>
          </cell>
          <cell r="I136">
            <v>11</v>
          </cell>
          <cell r="J136">
            <v>3</v>
          </cell>
          <cell r="K136">
            <v>851</v>
          </cell>
          <cell r="L136">
            <v>624</v>
          </cell>
          <cell r="M136">
            <v>1475</v>
          </cell>
          <cell r="N136">
            <v>24000</v>
          </cell>
        </row>
        <row r="137">
          <cell r="A137" t="str">
            <v>5-14</v>
          </cell>
          <cell r="B137">
            <v>14</v>
          </cell>
          <cell r="C137">
            <v>235</v>
          </cell>
          <cell r="D137">
            <v>22</v>
          </cell>
          <cell r="E137">
            <v>257</v>
          </cell>
          <cell r="F137">
            <v>823</v>
          </cell>
          <cell r="G137">
            <v>78</v>
          </cell>
          <cell r="H137">
            <v>901</v>
          </cell>
          <cell r="I137">
            <v>12</v>
          </cell>
          <cell r="J137">
            <v>3</v>
          </cell>
          <cell r="K137">
            <v>916</v>
          </cell>
          <cell r="L137">
            <v>672</v>
          </cell>
          <cell r="M137">
            <v>1588</v>
          </cell>
          <cell r="N137">
            <v>24000</v>
          </cell>
        </row>
        <row r="138">
          <cell r="A138" t="str">
            <v>5-15</v>
          </cell>
          <cell r="B138">
            <v>15</v>
          </cell>
          <cell r="C138">
            <v>252</v>
          </cell>
          <cell r="D138">
            <v>24</v>
          </cell>
          <cell r="E138">
            <v>276</v>
          </cell>
          <cell r="F138">
            <v>882</v>
          </cell>
          <cell r="G138">
            <v>84</v>
          </cell>
          <cell r="H138">
            <v>966</v>
          </cell>
          <cell r="I138">
            <v>12</v>
          </cell>
          <cell r="J138">
            <v>3</v>
          </cell>
          <cell r="K138">
            <v>981</v>
          </cell>
          <cell r="L138">
            <v>720</v>
          </cell>
          <cell r="M138">
            <v>1701</v>
          </cell>
          <cell r="N138">
            <v>24000</v>
          </cell>
        </row>
        <row r="139">
          <cell r="A139" t="str">
            <v>5-16</v>
          </cell>
          <cell r="B139">
            <v>16</v>
          </cell>
          <cell r="C139">
            <v>269</v>
          </cell>
          <cell r="D139">
            <v>26</v>
          </cell>
          <cell r="E139">
            <v>295</v>
          </cell>
          <cell r="F139">
            <v>941</v>
          </cell>
          <cell r="G139">
            <v>90</v>
          </cell>
          <cell r="H139">
            <v>1031</v>
          </cell>
          <cell r="I139">
            <v>13</v>
          </cell>
          <cell r="J139">
            <v>4</v>
          </cell>
          <cell r="K139">
            <v>1048</v>
          </cell>
          <cell r="L139">
            <v>768</v>
          </cell>
          <cell r="M139">
            <v>1816</v>
          </cell>
          <cell r="N139">
            <v>24000</v>
          </cell>
        </row>
        <row r="140">
          <cell r="A140" t="str">
            <v>5-17</v>
          </cell>
          <cell r="B140">
            <v>17</v>
          </cell>
          <cell r="C140">
            <v>286</v>
          </cell>
          <cell r="D140">
            <v>27</v>
          </cell>
          <cell r="E140">
            <v>313</v>
          </cell>
          <cell r="F140">
            <v>1000</v>
          </cell>
          <cell r="G140">
            <v>95</v>
          </cell>
          <cell r="H140">
            <v>1095</v>
          </cell>
          <cell r="I140">
            <v>14</v>
          </cell>
          <cell r="J140">
            <v>4</v>
          </cell>
          <cell r="K140">
            <v>1113</v>
          </cell>
          <cell r="L140">
            <v>816</v>
          </cell>
          <cell r="M140">
            <v>1929</v>
          </cell>
          <cell r="N140">
            <v>24000</v>
          </cell>
        </row>
        <row r="141">
          <cell r="A141" t="str">
            <v>5-18</v>
          </cell>
          <cell r="B141">
            <v>18</v>
          </cell>
          <cell r="C141">
            <v>302</v>
          </cell>
          <cell r="D141">
            <v>29</v>
          </cell>
          <cell r="E141">
            <v>331</v>
          </cell>
          <cell r="F141">
            <v>1058</v>
          </cell>
          <cell r="G141">
            <v>101</v>
          </cell>
          <cell r="H141">
            <v>1159</v>
          </cell>
          <cell r="I141">
            <v>15</v>
          </cell>
          <cell r="J141">
            <v>4</v>
          </cell>
          <cell r="K141">
            <v>1178</v>
          </cell>
          <cell r="L141">
            <v>864</v>
          </cell>
          <cell r="M141">
            <v>2042</v>
          </cell>
          <cell r="N141">
            <v>24000</v>
          </cell>
        </row>
        <row r="142">
          <cell r="A142" t="str">
            <v>5-19</v>
          </cell>
          <cell r="B142">
            <v>19</v>
          </cell>
          <cell r="C142">
            <v>319</v>
          </cell>
          <cell r="D142">
            <v>30</v>
          </cell>
          <cell r="E142">
            <v>349</v>
          </cell>
          <cell r="F142">
            <v>1117</v>
          </cell>
          <cell r="G142">
            <v>106</v>
          </cell>
          <cell r="H142">
            <v>1223</v>
          </cell>
          <cell r="I142">
            <v>16</v>
          </cell>
          <cell r="J142">
            <v>4</v>
          </cell>
          <cell r="K142">
            <v>1243</v>
          </cell>
          <cell r="L142">
            <v>912</v>
          </cell>
          <cell r="M142">
            <v>2155</v>
          </cell>
          <cell r="N142">
            <v>24000</v>
          </cell>
        </row>
        <row r="143">
          <cell r="A143" t="str">
            <v>5-20</v>
          </cell>
          <cell r="B143">
            <v>20</v>
          </cell>
          <cell r="C143">
            <v>336</v>
          </cell>
          <cell r="D143">
            <v>32</v>
          </cell>
          <cell r="E143">
            <v>368</v>
          </cell>
          <cell r="F143">
            <v>1176</v>
          </cell>
          <cell r="G143">
            <v>112</v>
          </cell>
          <cell r="H143">
            <v>1288</v>
          </cell>
          <cell r="I143">
            <v>16</v>
          </cell>
          <cell r="J143">
            <v>4</v>
          </cell>
          <cell r="K143">
            <v>1308</v>
          </cell>
          <cell r="L143">
            <v>960</v>
          </cell>
          <cell r="M143">
            <v>2268</v>
          </cell>
          <cell r="N143">
            <v>24000</v>
          </cell>
        </row>
        <row r="144">
          <cell r="A144" t="str">
            <v>5-21</v>
          </cell>
          <cell r="B144">
            <v>21</v>
          </cell>
          <cell r="C144">
            <v>353</v>
          </cell>
          <cell r="D144">
            <v>34</v>
          </cell>
          <cell r="E144">
            <v>387</v>
          </cell>
          <cell r="F144">
            <v>1235</v>
          </cell>
          <cell r="G144">
            <v>118</v>
          </cell>
          <cell r="H144">
            <v>1353</v>
          </cell>
          <cell r="I144">
            <v>17</v>
          </cell>
          <cell r="J144">
            <v>5</v>
          </cell>
          <cell r="K144">
            <v>1375</v>
          </cell>
          <cell r="L144">
            <v>1008</v>
          </cell>
          <cell r="M144">
            <v>2383</v>
          </cell>
          <cell r="N144">
            <v>24000</v>
          </cell>
        </row>
        <row r="145">
          <cell r="A145" t="str">
            <v>5-22</v>
          </cell>
          <cell r="B145">
            <v>22</v>
          </cell>
          <cell r="C145">
            <v>370</v>
          </cell>
          <cell r="D145">
            <v>35</v>
          </cell>
          <cell r="E145">
            <v>405</v>
          </cell>
          <cell r="F145">
            <v>1294</v>
          </cell>
          <cell r="G145">
            <v>123</v>
          </cell>
          <cell r="H145">
            <v>1417</v>
          </cell>
          <cell r="I145">
            <v>18</v>
          </cell>
          <cell r="J145">
            <v>5</v>
          </cell>
          <cell r="K145">
            <v>1440</v>
          </cell>
          <cell r="L145">
            <v>1056</v>
          </cell>
          <cell r="M145">
            <v>2496</v>
          </cell>
          <cell r="N145">
            <v>24000</v>
          </cell>
        </row>
        <row r="146">
          <cell r="A146" t="str">
            <v>5-23</v>
          </cell>
          <cell r="B146">
            <v>23</v>
          </cell>
          <cell r="C146">
            <v>386</v>
          </cell>
          <cell r="D146">
            <v>37</v>
          </cell>
          <cell r="E146">
            <v>423</v>
          </cell>
          <cell r="F146">
            <v>1352</v>
          </cell>
          <cell r="G146">
            <v>129</v>
          </cell>
          <cell r="H146">
            <v>1481</v>
          </cell>
          <cell r="I146">
            <v>19</v>
          </cell>
          <cell r="J146">
            <v>5</v>
          </cell>
          <cell r="K146">
            <v>1505</v>
          </cell>
          <cell r="L146">
            <v>1104</v>
          </cell>
          <cell r="M146">
            <v>2609</v>
          </cell>
          <cell r="N146">
            <v>24000</v>
          </cell>
        </row>
        <row r="147">
          <cell r="A147" t="str">
            <v>5-24</v>
          </cell>
          <cell r="B147">
            <v>24</v>
          </cell>
          <cell r="C147">
            <v>403</v>
          </cell>
          <cell r="D147">
            <v>38</v>
          </cell>
          <cell r="E147">
            <v>441</v>
          </cell>
          <cell r="F147">
            <v>1411</v>
          </cell>
          <cell r="G147">
            <v>134</v>
          </cell>
          <cell r="H147">
            <v>1545</v>
          </cell>
          <cell r="I147">
            <v>20</v>
          </cell>
          <cell r="J147">
            <v>5</v>
          </cell>
          <cell r="K147">
            <v>1570</v>
          </cell>
          <cell r="L147">
            <v>1152</v>
          </cell>
          <cell r="M147">
            <v>2722</v>
          </cell>
          <cell r="N147">
            <v>24000</v>
          </cell>
        </row>
        <row r="148">
          <cell r="A148" t="str">
            <v>5-25</v>
          </cell>
          <cell r="B148">
            <v>25</v>
          </cell>
          <cell r="C148">
            <v>420</v>
          </cell>
          <cell r="D148">
            <v>40</v>
          </cell>
          <cell r="E148">
            <v>460</v>
          </cell>
          <cell r="F148">
            <v>1470</v>
          </cell>
          <cell r="G148">
            <v>140</v>
          </cell>
          <cell r="H148">
            <v>1610</v>
          </cell>
          <cell r="I148">
            <v>20</v>
          </cell>
          <cell r="J148">
            <v>5</v>
          </cell>
          <cell r="K148">
            <v>1635</v>
          </cell>
          <cell r="L148">
            <v>1200</v>
          </cell>
          <cell r="M148">
            <v>2835</v>
          </cell>
          <cell r="N148">
            <v>24000</v>
          </cell>
        </row>
        <row r="149">
          <cell r="A149" t="str">
            <v>5-26</v>
          </cell>
          <cell r="B149">
            <v>26</v>
          </cell>
          <cell r="C149">
            <v>437</v>
          </cell>
          <cell r="D149">
            <v>42</v>
          </cell>
          <cell r="E149">
            <v>479</v>
          </cell>
          <cell r="F149">
            <v>1529</v>
          </cell>
          <cell r="G149">
            <v>146</v>
          </cell>
          <cell r="H149">
            <v>1675</v>
          </cell>
          <cell r="I149">
            <v>21</v>
          </cell>
          <cell r="J149">
            <v>6</v>
          </cell>
          <cell r="K149">
            <v>1702</v>
          </cell>
          <cell r="L149">
            <v>1248</v>
          </cell>
          <cell r="M149">
            <v>2950</v>
          </cell>
          <cell r="N149">
            <v>24000</v>
          </cell>
        </row>
        <row r="150">
          <cell r="A150" t="str">
            <v>5-27</v>
          </cell>
          <cell r="B150">
            <v>27</v>
          </cell>
          <cell r="C150">
            <v>454</v>
          </cell>
          <cell r="D150">
            <v>43</v>
          </cell>
          <cell r="E150">
            <v>497</v>
          </cell>
          <cell r="F150">
            <v>1588</v>
          </cell>
          <cell r="G150">
            <v>151</v>
          </cell>
          <cell r="H150">
            <v>1739</v>
          </cell>
          <cell r="I150">
            <v>22</v>
          </cell>
          <cell r="J150">
            <v>6</v>
          </cell>
          <cell r="K150">
            <v>1767</v>
          </cell>
          <cell r="L150">
            <v>1296</v>
          </cell>
          <cell r="M150">
            <v>3063</v>
          </cell>
          <cell r="N150">
            <v>24000</v>
          </cell>
        </row>
        <row r="151">
          <cell r="A151" t="str">
            <v>5-28</v>
          </cell>
          <cell r="B151">
            <v>28</v>
          </cell>
          <cell r="C151">
            <v>470</v>
          </cell>
          <cell r="D151">
            <v>45</v>
          </cell>
          <cell r="E151">
            <v>515</v>
          </cell>
          <cell r="F151">
            <v>1646</v>
          </cell>
          <cell r="G151">
            <v>157</v>
          </cell>
          <cell r="H151">
            <v>1803</v>
          </cell>
          <cell r="I151">
            <v>23</v>
          </cell>
          <cell r="J151">
            <v>6</v>
          </cell>
          <cell r="K151">
            <v>1832</v>
          </cell>
          <cell r="L151">
            <v>1344</v>
          </cell>
          <cell r="M151">
            <v>3176</v>
          </cell>
          <cell r="N151">
            <v>24000</v>
          </cell>
        </row>
        <row r="152">
          <cell r="A152" t="str">
            <v>5-29</v>
          </cell>
          <cell r="B152">
            <v>29</v>
          </cell>
          <cell r="C152">
            <v>487</v>
          </cell>
          <cell r="D152">
            <v>46</v>
          </cell>
          <cell r="E152">
            <v>533</v>
          </cell>
          <cell r="F152">
            <v>1705</v>
          </cell>
          <cell r="G152">
            <v>162</v>
          </cell>
          <cell r="H152">
            <v>1867</v>
          </cell>
          <cell r="I152">
            <v>24</v>
          </cell>
          <cell r="J152">
            <v>6</v>
          </cell>
          <cell r="K152">
            <v>1897</v>
          </cell>
          <cell r="L152">
            <v>1392</v>
          </cell>
          <cell r="M152">
            <v>3289</v>
          </cell>
          <cell r="N152">
            <v>24000</v>
          </cell>
        </row>
        <row r="153">
          <cell r="A153" t="str">
            <v>5-30</v>
          </cell>
          <cell r="B153">
            <v>30</v>
          </cell>
          <cell r="C153">
            <v>504</v>
          </cell>
          <cell r="D153">
            <v>48</v>
          </cell>
          <cell r="E153">
            <v>552</v>
          </cell>
          <cell r="F153">
            <v>1764</v>
          </cell>
          <cell r="G153">
            <v>168</v>
          </cell>
          <cell r="H153">
            <v>1932</v>
          </cell>
          <cell r="I153">
            <v>24</v>
          </cell>
          <cell r="J153">
            <v>6</v>
          </cell>
          <cell r="K153">
            <v>1962</v>
          </cell>
          <cell r="L153">
            <v>1440</v>
          </cell>
          <cell r="M153">
            <v>3402</v>
          </cell>
          <cell r="N153">
            <v>24000</v>
          </cell>
        </row>
        <row r="154">
          <cell r="A154" t="str">
            <v>6-1</v>
          </cell>
          <cell r="B154">
            <v>1</v>
          </cell>
          <cell r="C154">
            <v>20</v>
          </cell>
          <cell r="D154">
            <v>2</v>
          </cell>
          <cell r="E154">
            <v>22</v>
          </cell>
          <cell r="F154">
            <v>71</v>
          </cell>
          <cell r="G154">
            <v>7</v>
          </cell>
          <cell r="H154">
            <v>78</v>
          </cell>
          <cell r="I154">
            <v>1</v>
          </cell>
          <cell r="J154">
            <v>1</v>
          </cell>
          <cell r="K154">
            <v>80</v>
          </cell>
          <cell r="L154">
            <v>58</v>
          </cell>
          <cell r="M154">
            <v>138</v>
          </cell>
          <cell r="N154">
            <v>28800</v>
          </cell>
        </row>
        <row r="155">
          <cell r="A155" t="str">
            <v>6-2</v>
          </cell>
          <cell r="B155">
            <v>2</v>
          </cell>
          <cell r="C155">
            <v>40</v>
          </cell>
          <cell r="D155">
            <v>4</v>
          </cell>
          <cell r="E155">
            <v>44</v>
          </cell>
          <cell r="F155">
            <v>141</v>
          </cell>
          <cell r="G155">
            <v>13</v>
          </cell>
          <cell r="H155">
            <v>154</v>
          </cell>
          <cell r="I155">
            <v>2</v>
          </cell>
          <cell r="J155">
            <v>1</v>
          </cell>
          <cell r="K155">
            <v>157</v>
          </cell>
          <cell r="L155">
            <v>115</v>
          </cell>
          <cell r="M155">
            <v>272</v>
          </cell>
          <cell r="N155">
            <v>28800</v>
          </cell>
        </row>
        <row r="156">
          <cell r="A156" t="str">
            <v>6-3</v>
          </cell>
          <cell r="B156">
            <v>3</v>
          </cell>
          <cell r="C156">
            <v>60</v>
          </cell>
          <cell r="D156">
            <v>6</v>
          </cell>
          <cell r="E156">
            <v>66</v>
          </cell>
          <cell r="F156">
            <v>212</v>
          </cell>
          <cell r="G156">
            <v>20</v>
          </cell>
          <cell r="H156">
            <v>232</v>
          </cell>
          <cell r="I156">
            <v>3</v>
          </cell>
          <cell r="J156">
            <v>1</v>
          </cell>
          <cell r="K156">
            <v>236</v>
          </cell>
          <cell r="L156">
            <v>173</v>
          </cell>
          <cell r="M156">
            <v>409</v>
          </cell>
          <cell r="N156">
            <v>28800</v>
          </cell>
        </row>
        <row r="157">
          <cell r="A157" t="str">
            <v>6-4</v>
          </cell>
          <cell r="B157">
            <v>4</v>
          </cell>
          <cell r="C157">
            <v>81</v>
          </cell>
          <cell r="D157">
            <v>8</v>
          </cell>
          <cell r="E157">
            <v>89</v>
          </cell>
          <cell r="F157">
            <v>282</v>
          </cell>
          <cell r="G157">
            <v>27</v>
          </cell>
          <cell r="H157">
            <v>309</v>
          </cell>
          <cell r="I157">
            <v>4</v>
          </cell>
          <cell r="J157">
            <v>1</v>
          </cell>
          <cell r="K157">
            <v>314</v>
          </cell>
          <cell r="L157">
            <v>230</v>
          </cell>
          <cell r="M157">
            <v>544</v>
          </cell>
          <cell r="N157">
            <v>28800</v>
          </cell>
        </row>
        <row r="158">
          <cell r="A158" t="str">
            <v>6-5</v>
          </cell>
          <cell r="B158">
            <v>5</v>
          </cell>
          <cell r="C158">
            <v>101</v>
          </cell>
          <cell r="D158">
            <v>10</v>
          </cell>
          <cell r="E158">
            <v>111</v>
          </cell>
          <cell r="F158">
            <v>353</v>
          </cell>
          <cell r="G158">
            <v>34</v>
          </cell>
          <cell r="H158">
            <v>387</v>
          </cell>
          <cell r="I158">
            <v>5</v>
          </cell>
          <cell r="J158">
            <v>2</v>
          </cell>
          <cell r="K158">
            <v>394</v>
          </cell>
          <cell r="L158">
            <v>288</v>
          </cell>
          <cell r="M158">
            <v>682</v>
          </cell>
          <cell r="N158">
            <v>28800</v>
          </cell>
        </row>
        <row r="159">
          <cell r="A159" t="str">
            <v>6-6</v>
          </cell>
          <cell r="B159">
            <v>6</v>
          </cell>
          <cell r="C159">
            <v>121</v>
          </cell>
          <cell r="D159">
            <v>12</v>
          </cell>
          <cell r="E159">
            <v>133</v>
          </cell>
          <cell r="F159">
            <v>423</v>
          </cell>
          <cell r="G159">
            <v>40</v>
          </cell>
          <cell r="H159">
            <v>463</v>
          </cell>
          <cell r="I159">
            <v>6</v>
          </cell>
          <cell r="J159">
            <v>2</v>
          </cell>
          <cell r="K159">
            <v>471</v>
          </cell>
          <cell r="L159">
            <v>346</v>
          </cell>
          <cell r="M159">
            <v>817</v>
          </cell>
          <cell r="N159">
            <v>28800</v>
          </cell>
        </row>
        <row r="160">
          <cell r="A160" t="str">
            <v>6-7</v>
          </cell>
          <cell r="B160">
            <v>7</v>
          </cell>
          <cell r="C160">
            <v>141</v>
          </cell>
          <cell r="D160">
            <v>13</v>
          </cell>
          <cell r="E160">
            <v>154</v>
          </cell>
          <cell r="F160">
            <v>494</v>
          </cell>
          <cell r="G160">
            <v>47</v>
          </cell>
          <cell r="H160">
            <v>541</v>
          </cell>
          <cell r="I160">
            <v>7</v>
          </cell>
          <cell r="J160">
            <v>2</v>
          </cell>
          <cell r="K160">
            <v>550</v>
          </cell>
          <cell r="L160">
            <v>403</v>
          </cell>
          <cell r="M160">
            <v>953</v>
          </cell>
          <cell r="N160">
            <v>28800</v>
          </cell>
        </row>
        <row r="161">
          <cell r="A161" t="str">
            <v>6-8</v>
          </cell>
          <cell r="B161">
            <v>8</v>
          </cell>
          <cell r="C161">
            <v>161</v>
          </cell>
          <cell r="D161">
            <v>15</v>
          </cell>
          <cell r="E161">
            <v>176</v>
          </cell>
          <cell r="F161">
            <v>564</v>
          </cell>
          <cell r="G161">
            <v>54</v>
          </cell>
          <cell r="H161">
            <v>618</v>
          </cell>
          <cell r="I161">
            <v>8</v>
          </cell>
          <cell r="J161">
            <v>2</v>
          </cell>
          <cell r="K161">
            <v>628</v>
          </cell>
          <cell r="L161">
            <v>461</v>
          </cell>
          <cell r="M161">
            <v>1089</v>
          </cell>
          <cell r="N161">
            <v>28800</v>
          </cell>
        </row>
        <row r="162">
          <cell r="A162" t="str">
            <v>6-9</v>
          </cell>
          <cell r="B162">
            <v>9</v>
          </cell>
          <cell r="C162">
            <v>181</v>
          </cell>
          <cell r="D162">
            <v>17</v>
          </cell>
          <cell r="E162">
            <v>198</v>
          </cell>
          <cell r="F162">
            <v>635</v>
          </cell>
          <cell r="G162">
            <v>60</v>
          </cell>
          <cell r="H162">
            <v>695</v>
          </cell>
          <cell r="I162">
            <v>9</v>
          </cell>
          <cell r="J162">
            <v>3</v>
          </cell>
          <cell r="K162">
            <v>707</v>
          </cell>
          <cell r="L162">
            <v>518</v>
          </cell>
          <cell r="M162">
            <v>1225</v>
          </cell>
          <cell r="N162">
            <v>28800</v>
          </cell>
        </row>
        <row r="163">
          <cell r="A163" t="str">
            <v>6-10</v>
          </cell>
          <cell r="B163">
            <v>10</v>
          </cell>
          <cell r="C163">
            <v>202</v>
          </cell>
          <cell r="D163">
            <v>19</v>
          </cell>
          <cell r="E163">
            <v>221</v>
          </cell>
          <cell r="F163">
            <v>706</v>
          </cell>
          <cell r="G163">
            <v>67</v>
          </cell>
          <cell r="H163">
            <v>773</v>
          </cell>
          <cell r="I163">
            <v>10</v>
          </cell>
          <cell r="J163">
            <v>3</v>
          </cell>
          <cell r="K163">
            <v>786</v>
          </cell>
          <cell r="L163">
            <v>576</v>
          </cell>
          <cell r="M163">
            <v>1362</v>
          </cell>
          <cell r="N163">
            <v>28800</v>
          </cell>
        </row>
        <row r="164">
          <cell r="A164" t="str">
            <v>6-11</v>
          </cell>
          <cell r="B164">
            <v>11</v>
          </cell>
          <cell r="C164">
            <v>222</v>
          </cell>
          <cell r="D164">
            <v>21</v>
          </cell>
          <cell r="E164">
            <v>243</v>
          </cell>
          <cell r="F164">
            <v>776</v>
          </cell>
          <cell r="G164">
            <v>74</v>
          </cell>
          <cell r="H164">
            <v>850</v>
          </cell>
          <cell r="I164">
            <v>11</v>
          </cell>
          <cell r="J164">
            <v>3</v>
          </cell>
          <cell r="K164">
            <v>864</v>
          </cell>
          <cell r="L164">
            <v>634</v>
          </cell>
          <cell r="M164">
            <v>1498</v>
          </cell>
          <cell r="N164">
            <v>28800</v>
          </cell>
        </row>
        <row r="165">
          <cell r="A165" t="str">
            <v>6-12</v>
          </cell>
          <cell r="B165">
            <v>12</v>
          </cell>
          <cell r="C165">
            <v>242</v>
          </cell>
          <cell r="D165">
            <v>23</v>
          </cell>
          <cell r="E165">
            <v>265</v>
          </cell>
          <cell r="F165">
            <v>847</v>
          </cell>
          <cell r="G165">
            <v>81</v>
          </cell>
          <cell r="H165">
            <v>928</v>
          </cell>
          <cell r="I165">
            <v>12</v>
          </cell>
          <cell r="J165">
            <v>3</v>
          </cell>
          <cell r="K165">
            <v>943</v>
          </cell>
          <cell r="L165">
            <v>691</v>
          </cell>
          <cell r="M165">
            <v>1634</v>
          </cell>
          <cell r="N165">
            <v>28800</v>
          </cell>
        </row>
        <row r="166">
          <cell r="A166" t="str">
            <v>6-13</v>
          </cell>
          <cell r="B166">
            <v>13</v>
          </cell>
          <cell r="C166">
            <v>262</v>
          </cell>
          <cell r="D166">
            <v>25</v>
          </cell>
          <cell r="E166">
            <v>287</v>
          </cell>
          <cell r="F166">
            <v>917</v>
          </cell>
          <cell r="G166">
            <v>87</v>
          </cell>
          <cell r="H166">
            <v>1004</v>
          </cell>
          <cell r="I166">
            <v>13</v>
          </cell>
          <cell r="J166">
            <v>4</v>
          </cell>
          <cell r="K166">
            <v>1021</v>
          </cell>
          <cell r="L166">
            <v>749</v>
          </cell>
          <cell r="M166">
            <v>1770</v>
          </cell>
          <cell r="N166">
            <v>28800</v>
          </cell>
        </row>
        <row r="167">
          <cell r="A167" t="str">
            <v>6-14</v>
          </cell>
          <cell r="B167">
            <v>14</v>
          </cell>
          <cell r="C167">
            <v>282</v>
          </cell>
          <cell r="D167">
            <v>27</v>
          </cell>
          <cell r="E167">
            <v>309</v>
          </cell>
          <cell r="F167">
            <v>988</v>
          </cell>
          <cell r="G167">
            <v>94</v>
          </cell>
          <cell r="H167">
            <v>1082</v>
          </cell>
          <cell r="I167">
            <v>14</v>
          </cell>
          <cell r="J167">
            <v>4</v>
          </cell>
          <cell r="K167">
            <v>1100</v>
          </cell>
          <cell r="L167">
            <v>806</v>
          </cell>
          <cell r="M167">
            <v>1906</v>
          </cell>
          <cell r="N167">
            <v>28800</v>
          </cell>
        </row>
        <row r="168">
          <cell r="A168" t="str">
            <v>6-15</v>
          </cell>
          <cell r="B168">
            <v>15</v>
          </cell>
          <cell r="C168">
            <v>302</v>
          </cell>
          <cell r="D168">
            <v>29</v>
          </cell>
          <cell r="E168">
            <v>331</v>
          </cell>
          <cell r="F168">
            <v>1058</v>
          </cell>
          <cell r="G168">
            <v>101</v>
          </cell>
          <cell r="H168">
            <v>1159</v>
          </cell>
          <cell r="I168">
            <v>15</v>
          </cell>
          <cell r="J168">
            <v>4</v>
          </cell>
          <cell r="K168">
            <v>1178</v>
          </cell>
          <cell r="L168">
            <v>864</v>
          </cell>
          <cell r="M168">
            <v>2042</v>
          </cell>
          <cell r="N168">
            <v>28800</v>
          </cell>
        </row>
        <row r="169">
          <cell r="A169" t="str">
            <v>6-16</v>
          </cell>
          <cell r="B169">
            <v>16</v>
          </cell>
          <cell r="C169">
            <v>323</v>
          </cell>
          <cell r="D169">
            <v>31</v>
          </cell>
          <cell r="E169">
            <v>354</v>
          </cell>
          <cell r="F169">
            <v>1129</v>
          </cell>
          <cell r="G169">
            <v>108</v>
          </cell>
          <cell r="H169">
            <v>1237</v>
          </cell>
          <cell r="I169">
            <v>16</v>
          </cell>
          <cell r="J169">
            <v>4</v>
          </cell>
          <cell r="K169">
            <v>1257</v>
          </cell>
          <cell r="L169">
            <v>922</v>
          </cell>
          <cell r="M169">
            <v>2179</v>
          </cell>
          <cell r="N169">
            <v>28800</v>
          </cell>
        </row>
        <row r="170">
          <cell r="A170" t="str">
            <v>6-17</v>
          </cell>
          <cell r="B170">
            <v>17</v>
          </cell>
          <cell r="C170">
            <v>343</v>
          </cell>
          <cell r="D170">
            <v>33</v>
          </cell>
          <cell r="E170">
            <v>376</v>
          </cell>
          <cell r="F170">
            <v>1200</v>
          </cell>
          <cell r="G170">
            <v>114</v>
          </cell>
          <cell r="H170">
            <v>1314</v>
          </cell>
          <cell r="I170">
            <v>17</v>
          </cell>
          <cell r="J170">
            <v>5</v>
          </cell>
          <cell r="K170">
            <v>1336</v>
          </cell>
          <cell r="L170">
            <v>979</v>
          </cell>
          <cell r="M170">
            <v>2315</v>
          </cell>
          <cell r="N170">
            <v>28800</v>
          </cell>
        </row>
        <row r="171">
          <cell r="A171" t="str">
            <v>6-18</v>
          </cell>
          <cell r="B171">
            <v>18</v>
          </cell>
          <cell r="C171">
            <v>363</v>
          </cell>
          <cell r="D171">
            <v>35</v>
          </cell>
          <cell r="E171">
            <v>398</v>
          </cell>
          <cell r="F171">
            <v>1270</v>
          </cell>
          <cell r="G171">
            <v>121</v>
          </cell>
          <cell r="H171">
            <v>1391</v>
          </cell>
          <cell r="I171">
            <v>18</v>
          </cell>
          <cell r="J171">
            <v>5</v>
          </cell>
          <cell r="K171">
            <v>1414</v>
          </cell>
          <cell r="L171">
            <v>1037</v>
          </cell>
          <cell r="M171">
            <v>2451</v>
          </cell>
          <cell r="N171">
            <v>28800</v>
          </cell>
        </row>
        <row r="172">
          <cell r="A172" t="str">
            <v>6-19</v>
          </cell>
          <cell r="B172">
            <v>19</v>
          </cell>
          <cell r="C172">
            <v>383</v>
          </cell>
          <cell r="D172">
            <v>36</v>
          </cell>
          <cell r="E172">
            <v>419</v>
          </cell>
          <cell r="F172">
            <v>1341</v>
          </cell>
          <cell r="G172">
            <v>128</v>
          </cell>
          <cell r="H172">
            <v>1469</v>
          </cell>
          <cell r="I172">
            <v>19</v>
          </cell>
          <cell r="J172">
            <v>5</v>
          </cell>
          <cell r="K172">
            <v>1493</v>
          </cell>
          <cell r="L172">
            <v>1094</v>
          </cell>
          <cell r="M172">
            <v>2587</v>
          </cell>
          <cell r="N172">
            <v>28800</v>
          </cell>
        </row>
        <row r="173">
          <cell r="A173" t="str">
            <v>6-20</v>
          </cell>
          <cell r="B173">
            <v>20</v>
          </cell>
          <cell r="C173">
            <v>403</v>
          </cell>
          <cell r="D173">
            <v>38</v>
          </cell>
          <cell r="E173">
            <v>441</v>
          </cell>
          <cell r="F173">
            <v>1411</v>
          </cell>
          <cell r="G173">
            <v>134</v>
          </cell>
          <cell r="H173">
            <v>1545</v>
          </cell>
          <cell r="I173">
            <v>20</v>
          </cell>
          <cell r="J173">
            <v>5</v>
          </cell>
          <cell r="K173">
            <v>1570</v>
          </cell>
          <cell r="L173">
            <v>1152</v>
          </cell>
          <cell r="M173">
            <v>2722</v>
          </cell>
          <cell r="N173">
            <v>28800</v>
          </cell>
        </row>
        <row r="174">
          <cell r="A174" t="str">
            <v>6-21</v>
          </cell>
          <cell r="B174">
            <v>21</v>
          </cell>
          <cell r="C174">
            <v>423</v>
          </cell>
          <cell r="D174">
            <v>40</v>
          </cell>
          <cell r="E174">
            <v>463</v>
          </cell>
          <cell r="F174">
            <v>1482</v>
          </cell>
          <cell r="G174">
            <v>141</v>
          </cell>
          <cell r="H174">
            <v>1623</v>
          </cell>
          <cell r="I174">
            <v>21</v>
          </cell>
          <cell r="J174">
            <v>6</v>
          </cell>
          <cell r="K174">
            <v>1650</v>
          </cell>
          <cell r="L174">
            <v>1210</v>
          </cell>
          <cell r="M174">
            <v>2860</v>
          </cell>
          <cell r="N174">
            <v>28800</v>
          </cell>
        </row>
        <row r="175">
          <cell r="A175" t="str">
            <v>6-22</v>
          </cell>
          <cell r="B175">
            <v>22</v>
          </cell>
          <cell r="C175">
            <v>444</v>
          </cell>
          <cell r="D175">
            <v>42</v>
          </cell>
          <cell r="E175">
            <v>486</v>
          </cell>
          <cell r="F175">
            <v>1552</v>
          </cell>
          <cell r="G175">
            <v>148</v>
          </cell>
          <cell r="H175">
            <v>1700</v>
          </cell>
          <cell r="I175">
            <v>22</v>
          </cell>
          <cell r="J175">
            <v>6</v>
          </cell>
          <cell r="K175">
            <v>1728</v>
          </cell>
          <cell r="L175">
            <v>1267</v>
          </cell>
          <cell r="M175">
            <v>2995</v>
          </cell>
          <cell r="N175">
            <v>28800</v>
          </cell>
        </row>
        <row r="176">
          <cell r="A176" t="str">
            <v>6-23</v>
          </cell>
          <cell r="B176">
            <v>23</v>
          </cell>
          <cell r="C176">
            <v>464</v>
          </cell>
          <cell r="D176">
            <v>44</v>
          </cell>
          <cell r="E176">
            <v>508</v>
          </cell>
          <cell r="F176">
            <v>1623</v>
          </cell>
          <cell r="G176">
            <v>155</v>
          </cell>
          <cell r="H176">
            <v>1778</v>
          </cell>
          <cell r="I176">
            <v>23</v>
          </cell>
          <cell r="J176">
            <v>6</v>
          </cell>
          <cell r="K176">
            <v>1807</v>
          </cell>
          <cell r="L176">
            <v>1325</v>
          </cell>
          <cell r="M176">
            <v>3132</v>
          </cell>
          <cell r="N176">
            <v>28800</v>
          </cell>
        </row>
        <row r="177">
          <cell r="A177" t="str">
            <v>6-24</v>
          </cell>
          <cell r="B177">
            <v>24</v>
          </cell>
          <cell r="C177">
            <v>484</v>
          </cell>
          <cell r="D177">
            <v>46</v>
          </cell>
          <cell r="E177">
            <v>530</v>
          </cell>
          <cell r="F177">
            <v>1693</v>
          </cell>
          <cell r="G177">
            <v>161</v>
          </cell>
          <cell r="H177">
            <v>1854</v>
          </cell>
          <cell r="I177">
            <v>24</v>
          </cell>
          <cell r="J177">
            <v>6</v>
          </cell>
          <cell r="K177">
            <v>1884</v>
          </cell>
          <cell r="L177">
            <v>1382</v>
          </cell>
          <cell r="M177">
            <v>3266</v>
          </cell>
          <cell r="N177">
            <v>28800</v>
          </cell>
        </row>
        <row r="178">
          <cell r="A178" t="str">
            <v>6-25</v>
          </cell>
          <cell r="B178">
            <v>25</v>
          </cell>
          <cell r="C178">
            <v>504</v>
          </cell>
          <cell r="D178">
            <v>48</v>
          </cell>
          <cell r="E178">
            <v>552</v>
          </cell>
          <cell r="F178">
            <v>1764</v>
          </cell>
          <cell r="G178">
            <v>168</v>
          </cell>
          <cell r="H178">
            <v>1932</v>
          </cell>
          <cell r="I178">
            <v>24</v>
          </cell>
          <cell r="J178">
            <v>6</v>
          </cell>
          <cell r="K178">
            <v>1962</v>
          </cell>
          <cell r="L178">
            <v>1440</v>
          </cell>
          <cell r="M178">
            <v>3402</v>
          </cell>
          <cell r="N178">
            <v>28800</v>
          </cell>
        </row>
        <row r="179">
          <cell r="A179" t="str">
            <v>6-26</v>
          </cell>
          <cell r="B179">
            <v>26</v>
          </cell>
          <cell r="C179">
            <v>524</v>
          </cell>
          <cell r="D179">
            <v>50</v>
          </cell>
          <cell r="E179">
            <v>574</v>
          </cell>
          <cell r="F179">
            <v>1835</v>
          </cell>
          <cell r="G179">
            <v>175</v>
          </cell>
          <cell r="H179">
            <v>2010</v>
          </cell>
          <cell r="I179">
            <v>25</v>
          </cell>
          <cell r="J179">
            <v>7</v>
          </cell>
          <cell r="K179">
            <v>2042</v>
          </cell>
          <cell r="L179">
            <v>1498</v>
          </cell>
          <cell r="M179">
            <v>3540</v>
          </cell>
          <cell r="N179">
            <v>28800</v>
          </cell>
        </row>
        <row r="180">
          <cell r="A180" t="str">
            <v>6-27</v>
          </cell>
          <cell r="B180">
            <v>27</v>
          </cell>
          <cell r="C180">
            <v>544</v>
          </cell>
          <cell r="D180">
            <v>52</v>
          </cell>
          <cell r="E180">
            <v>596</v>
          </cell>
          <cell r="F180">
            <v>1905</v>
          </cell>
          <cell r="G180">
            <v>181</v>
          </cell>
          <cell r="H180">
            <v>2086</v>
          </cell>
          <cell r="I180">
            <v>26</v>
          </cell>
          <cell r="J180">
            <v>7</v>
          </cell>
          <cell r="K180">
            <v>2119</v>
          </cell>
          <cell r="L180">
            <v>1555</v>
          </cell>
          <cell r="M180">
            <v>3674</v>
          </cell>
          <cell r="N180">
            <v>28800</v>
          </cell>
        </row>
        <row r="181">
          <cell r="A181" t="str">
            <v>6-28</v>
          </cell>
          <cell r="B181">
            <v>28</v>
          </cell>
          <cell r="C181">
            <v>564</v>
          </cell>
          <cell r="D181">
            <v>54</v>
          </cell>
          <cell r="E181">
            <v>618</v>
          </cell>
          <cell r="F181">
            <v>1976</v>
          </cell>
          <cell r="G181">
            <v>188</v>
          </cell>
          <cell r="H181">
            <v>2164</v>
          </cell>
          <cell r="I181">
            <v>27</v>
          </cell>
          <cell r="J181">
            <v>7</v>
          </cell>
          <cell r="K181">
            <v>2198</v>
          </cell>
          <cell r="L181">
            <v>1613</v>
          </cell>
          <cell r="M181">
            <v>3811</v>
          </cell>
          <cell r="N181">
            <v>28800</v>
          </cell>
        </row>
        <row r="182">
          <cell r="A182" t="str">
            <v>6-29</v>
          </cell>
          <cell r="B182">
            <v>29</v>
          </cell>
          <cell r="C182">
            <v>585</v>
          </cell>
          <cell r="D182">
            <v>56</v>
          </cell>
          <cell r="E182">
            <v>641</v>
          </cell>
          <cell r="F182">
            <v>2046</v>
          </cell>
          <cell r="G182">
            <v>195</v>
          </cell>
          <cell r="H182">
            <v>2241</v>
          </cell>
          <cell r="I182">
            <v>28</v>
          </cell>
          <cell r="J182">
            <v>7</v>
          </cell>
          <cell r="K182">
            <v>2276</v>
          </cell>
          <cell r="L182">
            <v>1670</v>
          </cell>
          <cell r="M182">
            <v>3946</v>
          </cell>
          <cell r="N182">
            <v>28800</v>
          </cell>
        </row>
        <row r="183">
          <cell r="A183" t="str">
            <v>6-30</v>
          </cell>
          <cell r="B183">
            <v>30</v>
          </cell>
          <cell r="C183">
            <v>605</v>
          </cell>
          <cell r="D183">
            <v>58</v>
          </cell>
          <cell r="E183">
            <v>663</v>
          </cell>
          <cell r="F183">
            <v>2117</v>
          </cell>
          <cell r="G183">
            <v>202</v>
          </cell>
          <cell r="H183">
            <v>2319</v>
          </cell>
          <cell r="I183">
            <v>29</v>
          </cell>
          <cell r="J183">
            <v>8</v>
          </cell>
          <cell r="K183">
            <v>2356</v>
          </cell>
          <cell r="L183">
            <v>1728</v>
          </cell>
          <cell r="M183">
            <v>4084</v>
          </cell>
          <cell r="N183">
            <v>28800</v>
          </cell>
        </row>
        <row r="184">
          <cell r="A184" t="str">
            <v>7-1</v>
          </cell>
          <cell r="B184">
            <v>1</v>
          </cell>
          <cell r="C184">
            <v>24</v>
          </cell>
          <cell r="D184">
            <v>2</v>
          </cell>
          <cell r="E184">
            <v>26</v>
          </cell>
          <cell r="F184">
            <v>85</v>
          </cell>
          <cell r="G184">
            <v>8</v>
          </cell>
          <cell r="H184">
            <v>93</v>
          </cell>
          <cell r="I184">
            <v>2</v>
          </cell>
          <cell r="J184">
            <v>1</v>
          </cell>
          <cell r="K184">
            <v>96</v>
          </cell>
          <cell r="L184">
            <v>70</v>
          </cell>
          <cell r="M184">
            <v>166</v>
          </cell>
          <cell r="N184">
            <v>34800</v>
          </cell>
        </row>
        <row r="185">
          <cell r="A185" t="str">
            <v>7-2</v>
          </cell>
          <cell r="B185">
            <v>2</v>
          </cell>
          <cell r="C185">
            <v>49</v>
          </cell>
          <cell r="D185">
            <v>5</v>
          </cell>
          <cell r="E185">
            <v>54</v>
          </cell>
          <cell r="F185">
            <v>171</v>
          </cell>
          <cell r="G185">
            <v>16</v>
          </cell>
          <cell r="H185">
            <v>187</v>
          </cell>
          <cell r="I185">
            <v>3</v>
          </cell>
          <cell r="J185">
            <v>1</v>
          </cell>
          <cell r="K185">
            <v>191</v>
          </cell>
          <cell r="L185">
            <v>139</v>
          </cell>
          <cell r="M185">
            <v>330</v>
          </cell>
          <cell r="N185">
            <v>34800</v>
          </cell>
        </row>
        <row r="186">
          <cell r="A186" t="str">
            <v>7-3</v>
          </cell>
          <cell r="B186">
            <v>3</v>
          </cell>
          <cell r="C186">
            <v>73</v>
          </cell>
          <cell r="D186">
            <v>7</v>
          </cell>
          <cell r="E186">
            <v>80</v>
          </cell>
          <cell r="F186">
            <v>256</v>
          </cell>
          <cell r="G186">
            <v>24</v>
          </cell>
          <cell r="H186">
            <v>280</v>
          </cell>
          <cell r="I186">
            <v>4</v>
          </cell>
          <cell r="J186">
            <v>1</v>
          </cell>
          <cell r="K186">
            <v>285</v>
          </cell>
          <cell r="L186">
            <v>209</v>
          </cell>
          <cell r="M186">
            <v>494</v>
          </cell>
          <cell r="N186">
            <v>34800</v>
          </cell>
        </row>
        <row r="187">
          <cell r="A187" t="str">
            <v>7-4</v>
          </cell>
          <cell r="B187">
            <v>4</v>
          </cell>
          <cell r="C187">
            <v>97</v>
          </cell>
          <cell r="D187">
            <v>9</v>
          </cell>
          <cell r="E187">
            <v>106</v>
          </cell>
          <cell r="F187">
            <v>341</v>
          </cell>
          <cell r="G187">
            <v>32</v>
          </cell>
          <cell r="H187">
            <v>373</v>
          </cell>
          <cell r="I187">
            <v>5</v>
          </cell>
          <cell r="J187">
            <v>2</v>
          </cell>
          <cell r="K187">
            <v>380</v>
          </cell>
          <cell r="L187">
            <v>278</v>
          </cell>
          <cell r="M187">
            <v>658</v>
          </cell>
          <cell r="N187">
            <v>34800</v>
          </cell>
        </row>
        <row r="188">
          <cell r="A188" t="str">
            <v>7-5</v>
          </cell>
          <cell r="B188">
            <v>5</v>
          </cell>
          <cell r="C188">
            <v>122</v>
          </cell>
          <cell r="D188">
            <v>12</v>
          </cell>
          <cell r="E188">
            <v>134</v>
          </cell>
          <cell r="F188">
            <v>426</v>
          </cell>
          <cell r="G188">
            <v>41</v>
          </cell>
          <cell r="H188">
            <v>467</v>
          </cell>
          <cell r="I188">
            <v>6</v>
          </cell>
          <cell r="J188">
            <v>2</v>
          </cell>
          <cell r="K188">
            <v>475</v>
          </cell>
          <cell r="L188">
            <v>348</v>
          </cell>
          <cell r="M188">
            <v>823</v>
          </cell>
          <cell r="N188">
            <v>34800</v>
          </cell>
        </row>
        <row r="189">
          <cell r="A189" t="str">
            <v>7-6</v>
          </cell>
          <cell r="B189">
            <v>6</v>
          </cell>
          <cell r="C189">
            <v>146</v>
          </cell>
          <cell r="D189">
            <v>14</v>
          </cell>
          <cell r="E189">
            <v>160</v>
          </cell>
          <cell r="F189">
            <v>512</v>
          </cell>
          <cell r="G189">
            <v>49</v>
          </cell>
          <cell r="H189">
            <v>561</v>
          </cell>
          <cell r="I189">
            <v>7</v>
          </cell>
          <cell r="J189">
            <v>2</v>
          </cell>
          <cell r="K189">
            <v>570</v>
          </cell>
          <cell r="L189">
            <v>418</v>
          </cell>
          <cell r="M189">
            <v>988</v>
          </cell>
          <cell r="N189">
            <v>34800</v>
          </cell>
        </row>
        <row r="190">
          <cell r="A190" t="str">
            <v>7-7</v>
          </cell>
          <cell r="B190">
            <v>7</v>
          </cell>
          <cell r="C190">
            <v>171</v>
          </cell>
          <cell r="D190">
            <v>16</v>
          </cell>
          <cell r="E190">
            <v>187</v>
          </cell>
          <cell r="F190">
            <v>597</v>
          </cell>
          <cell r="G190">
            <v>57</v>
          </cell>
          <cell r="H190">
            <v>654</v>
          </cell>
          <cell r="I190">
            <v>9</v>
          </cell>
          <cell r="J190">
            <v>3</v>
          </cell>
          <cell r="K190">
            <v>666</v>
          </cell>
          <cell r="L190">
            <v>487</v>
          </cell>
          <cell r="M190">
            <v>1153</v>
          </cell>
          <cell r="N190">
            <v>34800</v>
          </cell>
        </row>
        <row r="191">
          <cell r="A191" t="str">
            <v>7-8</v>
          </cell>
          <cell r="B191">
            <v>8</v>
          </cell>
          <cell r="C191">
            <v>195</v>
          </cell>
          <cell r="D191">
            <v>19</v>
          </cell>
          <cell r="E191">
            <v>214</v>
          </cell>
          <cell r="F191">
            <v>682</v>
          </cell>
          <cell r="G191">
            <v>65</v>
          </cell>
          <cell r="H191">
            <v>747</v>
          </cell>
          <cell r="I191">
            <v>10</v>
          </cell>
          <cell r="J191">
            <v>3</v>
          </cell>
          <cell r="K191">
            <v>760</v>
          </cell>
          <cell r="L191">
            <v>557</v>
          </cell>
          <cell r="M191">
            <v>1317</v>
          </cell>
          <cell r="N191">
            <v>34800</v>
          </cell>
        </row>
        <row r="192">
          <cell r="A192" t="str">
            <v>7-9</v>
          </cell>
          <cell r="B192">
            <v>9</v>
          </cell>
          <cell r="C192">
            <v>219</v>
          </cell>
          <cell r="D192">
            <v>21</v>
          </cell>
          <cell r="E192">
            <v>240</v>
          </cell>
          <cell r="F192">
            <v>767</v>
          </cell>
          <cell r="G192">
            <v>73</v>
          </cell>
          <cell r="H192">
            <v>840</v>
          </cell>
          <cell r="I192">
            <v>11</v>
          </cell>
          <cell r="J192">
            <v>3</v>
          </cell>
          <cell r="K192">
            <v>854</v>
          </cell>
          <cell r="L192">
            <v>626</v>
          </cell>
          <cell r="M192">
            <v>1480</v>
          </cell>
          <cell r="N192">
            <v>34800</v>
          </cell>
        </row>
        <row r="193">
          <cell r="A193" t="str">
            <v>7-10</v>
          </cell>
          <cell r="B193">
            <v>10</v>
          </cell>
          <cell r="C193">
            <v>244</v>
          </cell>
          <cell r="D193">
            <v>23</v>
          </cell>
          <cell r="E193">
            <v>267</v>
          </cell>
          <cell r="F193">
            <v>853</v>
          </cell>
          <cell r="G193">
            <v>81</v>
          </cell>
          <cell r="H193">
            <v>934</v>
          </cell>
          <cell r="I193">
            <v>12</v>
          </cell>
          <cell r="J193">
            <v>3</v>
          </cell>
          <cell r="K193">
            <v>949</v>
          </cell>
          <cell r="L193">
            <v>696</v>
          </cell>
          <cell r="M193">
            <v>1645</v>
          </cell>
          <cell r="N193">
            <v>34800</v>
          </cell>
        </row>
        <row r="194">
          <cell r="A194" t="str">
            <v>7-11</v>
          </cell>
          <cell r="B194">
            <v>11</v>
          </cell>
          <cell r="C194">
            <v>268</v>
          </cell>
          <cell r="D194">
            <v>26</v>
          </cell>
          <cell r="E194">
            <v>294</v>
          </cell>
          <cell r="F194">
            <v>938</v>
          </cell>
          <cell r="G194">
            <v>89</v>
          </cell>
          <cell r="H194">
            <v>1027</v>
          </cell>
          <cell r="I194">
            <v>13</v>
          </cell>
          <cell r="J194">
            <v>4</v>
          </cell>
          <cell r="K194">
            <v>1044</v>
          </cell>
          <cell r="L194">
            <v>766</v>
          </cell>
          <cell r="M194">
            <v>1810</v>
          </cell>
          <cell r="N194">
            <v>34800</v>
          </cell>
        </row>
        <row r="195">
          <cell r="A195" t="str">
            <v>7-12</v>
          </cell>
          <cell r="B195">
            <v>12</v>
          </cell>
          <cell r="C195">
            <v>292</v>
          </cell>
          <cell r="D195">
            <v>28</v>
          </cell>
          <cell r="E195">
            <v>320</v>
          </cell>
          <cell r="F195">
            <v>1023</v>
          </cell>
          <cell r="G195">
            <v>97</v>
          </cell>
          <cell r="H195">
            <v>1120</v>
          </cell>
          <cell r="I195">
            <v>14</v>
          </cell>
          <cell r="J195">
            <v>4</v>
          </cell>
          <cell r="K195">
            <v>1138</v>
          </cell>
          <cell r="L195">
            <v>835</v>
          </cell>
          <cell r="M195">
            <v>1973</v>
          </cell>
          <cell r="N195">
            <v>34800</v>
          </cell>
        </row>
        <row r="196">
          <cell r="A196" t="str">
            <v>7-13</v>
          </cell>
          <cell r="B196">
            <v>13</v>
          </cell>
          <cell r="C196">
            <v>317</v>
          </cell>
          <cell r="D196">
            <v>30</v>
          </cell>
          <cell r="E196">
            <v>347</v>
          </cell>
          <cell r="F196">
            <v>1108</v>
          </cell>
          <cell r="G196">
            <v>106</v>
          </cell>
          <cell r="H196">
            <v>1214</v>
          </cell>
          <cell r="I196">
            <v>16</v>
          </cell>
          <cell r="J196">
            <v>4</v>
          </cell>
          <cell r="K196">
            <v>1234</v>
          </cell>
          <cell r="L196">
            <v>905</v>
          </cell>
          <cell r="M196">
            <v>2139</v>
          </cell>
          <cell r="N196">
            <v>34800</v>
          </cell>
        </row>
        <row r="197">
          <cell r="A197" t="str">
            <v>7-14</v>
          </cell>
          <cell r="B197">
            <v>14</v>
          </cell>
          <cell r="C197">
            <v>341</v>
          </cell>
          <cell r="D197">
            <v>32</v>
          </cell>
          <cell r="E197">
            <v>373</v>
          </cell>
          <cell r="F197">
            <v>1194</v>
          </cell>
          <cell r="G197">
            <v>114</v>
          </cell>
          <cell r="H197">
            <v>1308</v>
          </cell>
          <cell r="I197">
            <v>17</v>
          </cell>
          <cell r="J197">
            <v>5</v>
          </cell>
          <cell r="K197">
            <v>1330</v>
          </cell>
          <cell r="L197">
            <v>974</v>
          </cell>
          <cell r="M197">
            <v>2304</v>
          </cell>
          <cell r="N197">
            <v>34800</v>
          </cell>
        </row>
        <row r="198">
          <cell r="A198" t="str">
            <v>7-15</v>
          </cell>
          <cell r="B198">
            <v>15</v>
          </cell>
          <cell r="C198">
            <v>365</v>
          </cell>
          <cell r="D198">
            <v>35</v>
          </cell>
          <cell r="E198">
            <v>400</v>
          </cell>
          <cell r="F198">
            <v>1279</v>
          </cell>
          <cell r="G198">
            <v>122</v>
          </cell>
          <cell r="H198">
            <v>1401</v>
          </cell>
          <cell r="I198">
            <v>18</v>
          </cell>
          <cell r="J198">
            <v>5</v>
          </cell>
          <cell r="K198">
            <v>1424</v>
          </cell>
          <cell r="L198">
            <v>1044</v>
          </cell>
          <cell r="M198">
            <v>2468</v>
          </cell>
          <cell r="N198">
            <v>34800</v>
          </cell>
        </row>
        <row r="199">
          <cell r="A199" t="str">
            <v>7-16</v>
          </cell>
          <cell r="B199">
            <v>16</v>
          </cell>
          <cell r="C199">
            <v>390</v>
          </cell>
          <cell r="D199">
            <v>37</v>
          </cell>
          <cell r="E199">
            <v>427</v>
          </cell>
          <cell r="F199">
            <v>1364</v>
          </cell>
          <cell r="G199">
            <v>130</v>
          </cell>
          <cell r="H199">
            <v>1494</v>
          </cell>
          <cell r="I199">
            <v>19</v>
          </cell>
          <cell r="J199">
            <v>5</v>
          </cell>
          <cell r="K199">
            <v>1518</v>
          </cell>
          <cell r="L199">
            <v>1114</v>
          </cell>
          <cell r="M199">
            <v>2632</v>
          </cell>
          <cell r="N199">
            <v>34800</v>
          </cell>
        </row>
        <row r="200">
          <cell r="A200" t="str">
            <v>7-17</v>
          </cell>
          <cell r="B200">
            <v>17</v>
          </cell>
          <cell r="C200">
            <v>414</v>
          </cell>
          <cell r="D200">
            <v>39</v>
          </cell>
          <cell r="E200">
            <v>453</v>
          </cell>
          <cell r="F200">
            <v>1449</v>
          </cell>
          <cell r="G200">
            <v>138</v>
          </cell>
          <cell r="H200">
            <v>1587</v>
          </cell>
          <cell r="I200">
            <v>20</v>
          </cell>
          <cell r="J200">
            <v>5</v>
          </cell>
          <cell r="K200">
            <v>1612</v>
          </cell>
          <cell r="L200">
            <v>1183</v>
          </cell>
          <cell r="M200">
            <v>2795</v>
          </cell>
          <cell r="N200">
            <v>34800</v>
          </cell>
        </row>
        <row r="201">
          <cell r="A201" t="str">
            <v>7-18</v>
          </cell>
          <cell r="B201">
            <v>18</v>
          </cell>
          <cell r="C201">
            <v>438</v>
          </cell>
          <cell r="D201">
            <v>42</v>
          </cell>
          <cell r="E201">
            <v>480</v>
          </cell>
          <cell r="F201">
            <v>1535</v>
          </cell>
          <cell r="G201">
            <v>146</v>
          </cell>
          <cell r="H201">
            <v>1681</v>
          </cell>
          <cell r="I201">
            <v>21</v>
          </cell>
          <cell r="J201">
            <v>6</v>
          </cell>
          <cell r="K201">
            <v>1708</v>
          </cell>
          <cell r="L201">
            <v>1253</v>
          </cell>
          <cell r="M201">
            <v>2961</v>
          </cell>
          <cell r="N201">
            <v>34800</v>
          </cell>
        </row>
        <row r="202">
          <cell r="A202" t="str">
            <v>7-19</v>
          </cell>
          <cell r="B202">
            <v>19</v>
          </cell>
          <cell r="C202">
            <v>463</v>
          </cell>
          <cell r="D202">
            <v>44</v>
          </cell>
          <cell r="E202">
            <v>507</v>
          </cell>
          <cell r="F202">
            <v>1620</v>
          </cell>
          <cell r="G202">
            <v>154</v>
          </cell>
          <cell r="H202">
            <v>1774</v>
          </cell>
          <cell r="I202">
            <v>23</v>
          </cell>
          <cell r="J202">
            <v>6</v>
          </cell>
          <cell r="K202">
            <v>1803</v>
          </cell>
          <cell r="L202">
            <v>1322</v>
          </cell>
          <cell r="M202">
            <v>3125</v>
          </cell>
          <cell r="N202">
            <v>34800</v>
          </cell>
        </row>
        <row r="203">
          <cell r="A203" t="str">
            <v>7-20</v>
          </cell>
          <cell r="B203">
            <v>20</v>
          </cell>
          <cell r="C203">
            <v>487</v>
          </cell>
          <cell r="D203">
            <v>46</v>
          </cell>
          <cell r="E203">
            <v>533</v>
          </cell>
          <cell r="F203">
            <v>1705</v>
          </cell>
          <cell r="G203">
            <v>162</v>
          </cell>
          <cell r="H203">
            <v>1867</v>
          </cell>
          <cell r="I203">
            <v>24</v>
          </cell>
          <cell r="J203">
            <v>6</v>
          </cell>
          <cell r="K203">
            <v>1897</v>
          </cell>
          <cell r="L203">
            <v>1392</v>
          </cell>
          <cell r="M203">
            <v>3289</v>
          </cell>
          <cell r="N203">
            <v>34800</v>
          </cell>
        </row>
        <row r="204">
          <cell r="A204" t="str">
            <v>7-21</v>
          </cell>
          <cell r="B204">
            <v>21</v>
          </cell>
          <cell r="C204">
            <v>512</v>
          </cell>
          <cell r="D204">
            <v>49</v>
          </cell>
          <cell r="E204">
            <v>561</v>
          </cell>
          <cell r="F204">
            <v>1790</v>
          </cell>
          <cell r="G204">
            <v>171</v>
          </cell>
          <cell r="H204">
            <v>1961</v>
          </cell>
          <cell r="I204">
            <v>25</v>
          </cell>
          <cell r="J204">
            <v>7</v>
          </cell>
          <cell r="K204">
            <v>1993</v>
          </cell>
          <cell r="L204">
            <v>1462</v>
          </cell>
          <cell r="M204">
            <v>3455</v>
          </cell>
          <cell r="N204">
            <v>34800</v>
          </cell>
        </row>
        <row r="205">
          <cell r="A205" t="str">
            <v>7-22</v>
          </cell>
          <cell r="B205">
            <v>22</v>
          </cell>
          <cell r="C205">
            <v>536</v>
          </cell>
          <cell r="D205">
            <v>51</v>
          </cell>
          <cell r="E205">
            <v>587</v>
          </cell>
          <cell r="F205">
            <v>1876</v>
          </cell>
          <cell r="G205">
            <v>179</v>
          </cell>
          <cell r="H205">
            <v>2055</v>
          </cell>
          <cell r="I205">
            <v>26</v>
          </cell>
          <cell r="J205">
            <v>7</v>
          </cell>
          <cell r="K205">
            <v>2088</v>
          </cell>
          <cell r="L205">
            <v>1531</v>
          </cell>
          <cell r="M205">
            <v>3619</v>
          </cell>
          <cell r="N205">
            <v>34800</v>
          </cell>
        </row>
        <row r="206">
          <cell r="A206" t="str">
            <v>7-23</v>
          </cell>
          <cell r="B206">
            <v>23</v>
          </cell>
          <cell r="C206">
            <v>560</v>
          </cell>
          <cell r="D206">
            <v>53</v>
          </cell>
          <cell r="E206">
            <v>613</v>
          </cell>
          <cell r="F206">
            <v>1961</v>
          </cell>
          <cell r="G206">
            <v>187</v>
          </cell>
          <cell r="H206">
            <v>2148</v>
          </cell>
          <cell r="I206">
            <v>27</v>
          </cell>
          <cell r="J206">
            <v>7</v>
          </cell>
          <cell r="K206">
            <v>2182</v>
          </cell>
          <cell r="L206">
            <v>1601</v>
          </cell>
          <cell r="M206">
            <v>3783</v>
          </cell>
          <cell r="N206">
            <v>34800</v>
          </cell>
        </row>
        <row r="207">
          <cell r="A207" t="str">
            <v>7-24</v>
          </cell>
          <cell r="B207">
            <v>24</v>
          </cell>
          <cell r="C207">
            <v>585</v>
          </cell>
          <cell r="D207">
            <v>56</v>
          </cell>
          <cell r="E207">
            <v>641</v>
          </cell>
          <cell r="F207">
            <v>2046</v>
          </cell>
          <cell r="G207">
            <v>195</v>
          </cell>
          <cell r="H207">
            <v>2241</v>
          </cell>
          <cell r="I207">
            <v>28</v>
          </cell>
          <cell r="J207">
            <v>7</v>
          </cell>
          <cell r="K207">
            <v>2276</v>
          </cell>
          <cell r="L207">
            <v>1670</v>
          </cell>
          <cell r="M207">
            <v>3946</v>
          </cell>
          <cell r="N207">
            <v>34800</v>
          </cell>
        </row>
        <row r="208">
          <cell r="A208" t="str">
            <v>7-25</v>
          </cell>
          <cell r="B208">
            <v>25</v>
          </cell>
          <cell r="C208">
            <v>609</v>
          </cell>
          <cell r="D208">
            <v>58</v>
          </cell>
          <cell r="E208">
            <v>667</v>
          </cell>
          <cell r="F208">
            <v>2132</v>
          </cell>
          <cell r="G208">
            <v>203</v>
          </cell>
          <cell r="H208">
            <v>2335</v>
          </cell>
          <cell r="I208">
            <v>29</v>
          </cell>
          <cell r="J208">
            <v>8</v>
          </cell>
          <cell r="K208">
            <v>2372</v>
          </cell>
          <cell r="L208">
            <v>1740</v>
          </cell>
          <cell r="M208">
            <v>4112</v>
          </cell>
          <cell r="N208">
            <v>34800</v>
          </cell>
        </row>
        <row r="209">
          <cell r="A209" t="str">
            <v>7-26</v>
          </cell>
          <cell r="B209">
            <v>26</v>
          </cell>
          <cell r="C209">
            <v>633</v>
          </cell>
          <cell r="D209">
            <v>60</v>
          </cell>
          <cell r="E209">
            <v>693</v>
          </cell>
          <cell r="F209">
            <v>2217</v>
          </cell>
          <cell r="G209">
            <v>211</v>
          </cell>
          <cell r="H209">
            <v>2428</v>
          </cell>
          <cell r="I209">
            <v>31</v>
          </cell>
          <cell r="J209">
            <v>8</v>
          </cell>
          <cell r="K209">
            <v>2467</v>
          </cell>
          <cell r="L209">
            <v>1810</v>
          </cell>
          <cell r="M209">
            <v>4277</v>
          </cell>
          <cell r="N209">
            <v>34800</v>
          </cell>
        </row>
        <row r="210">
          <cell r="A210" t="str">
            <v>7-27</v>
          </cell>
          <cell r="B210">
            <v>27</v>
          </cell>
          <cell r="C210">
            <v>658</v>
          </cell>
          <cell r="D210">
            <v>63</v>
          </cell>
          <cell r="E210">
            <v>721</v>
          </cell>
          <cell r="F210">
            <v>2302</v>
          </cell>
          <cell r="G210">
            <v>219</v>
          </cell>
          <cell r="H210">
            <v>2521</v>
          </cell>
          <cell r="I210">
            <v>32</v>
          </cell>
          <cell r="J210">
            <v>8</v>
          </cell>
          <cell r="K210">
            <v>2561</v>
          </cell>
          <cell r="L210">
            <v>1879</v>
          </cell>
          <cell r="M210">
            <v>4440</v>
          </cell>
          <cell r="N210">
            <v>34800</v>
          </cell>
        </row>
        <row r="211">
          <cell r="A211" t="str">
            <v>7-28</v>
          </cell>
          <cell r="B211">
            <v>28</v>
          </cell>
          <cell r="C211">
            <v>682</v>
          </cell>
          <cell r="D211">
            <v>65</v>
          </cell>
          <cell r="E211">
            <v>747</v>
          </cell>
          <cell r="F211">
            <v>2387</v>
          </cell>
          <cell r="G211">
            <v>227</v>
          </cell>
          <cell r="H211">
            <v>2614</v>
          </cell>
          <cell r="I211">
            <v>33</v>
          </cell>
          <cell r="J211">
            <v>9</v>
          </cell>
          <cell r="K211">
            <v>2656</v>
          </cell>
          <cell r="L211">
            <v>1949</v>
          </cell>
          <cell r="M211">
            <v>4605</v>
          </cell>
          <cell r="N211">
            <v>34800</v>
          </cell>
        </row>
        <row r="212">
          <cell r="A212" t="str">
            <v>7-29</v>
          </cell>
          <cell r="B212">
            <v>29</v>
          </cell>
          <cell r="C212">
            <v>706</v>
          </cell>
          <cell r="D212">
            <v>67</v>
          </cell>
          <cell r="E212">
            <v>773</v>
          </cell>
          <cell r="F212">
            <v>2473</v>
          </cell>
          <cell r="G212">
            <v>235</v>
          </cell>
          <cell r="H212">
            <v>2708</v>
          </cell>
          <cell r="I212">
            <v>34</v>
          </cell>
          <cell r="J212">
            <v>9</v>
          </cell>
          <cell r="K212">
            <v>2751</v>
          </cell>
          <cell r="L212">
            <v>2018</v>
          </cell>
          <cell r="M212">
            <v>4769</v>
          </cell>
          <cell r="N212">
            <v>34800</v>
          </cell>
        </row>
        <row r="213">
          <cell r="A213" t="str">
            <v>7-30</v>
          </cell>
          <cell r="B213">
            <v>30</v>
          </cell>
          <cell r="C213">
            <v>731</v>
          </cell>
          <cell r="D213">
            <v>70</v>
          </cell>
          <cell r="E213">
            <v>801</v>
          </cell>
          <cell r="F213">
            <v>2558</v>
          </cell>
          <cell r="G213">
            <v>244</v>
          </cell>
          <cell r="H213">
            <v>2802</v>
          </cell>
          <cell r="I213">
            <v>35</v>
          </cell>
          <cell r="J213">
            <v>9</v>
          </cell>
          <cell r="K213">
            <v>2846</v>
          </cell>
          <cell r="L213">
            <v>2088</v>
          </cell>
          <cell r="M213">
            <v>4934</v>
          </cell>
          <cell r="N213">
            <v>34800</v>
          </cell>
        </row>
        <row r="214">
          <cell r="A214" t="str">
            <v>8-1</v>
          </cell>
          <cell r="B214">
            <v>1</v>
          </cell>
          <cell r="C214">
            <v>28</v>
          </cell>
          <cell r="D214">
            <v>3</v>
          </cell>
          <cell r="E214">
            <v>31</v>
          </cell>
          <cell r="F214">
            <v>98</v>
          </cell>
          <cell r="G214">
            <v>9</v>
          </cell>
          <cell r="H214">
            <v>107</v>
          </cell>
          <cell r="I214">
            <v>2</v>
          </cell>
          <cell r="J214">
            <v>1</v>
          </cell>
          <cell r="K214">
            <v>110</v>
          </cell>
          <cell r="L214">
            <v>80</v>
          </cell>
          <cell r="M214">
            <v>190</v>
          </cell>
          <cell r="N214">
            <v>40100</v>
          </cell>
        </row>
        <row r="215">
          <cell r="A215" t="str">
            <v>8-2</v>
          </cell>
          <cell r="B215">
            <v>2</v>
          </cell>
          <cell r="C215">
            <v>56</v>
          </cell>
          <cell r="D215">
            <v>5</v>
          </cell>
          <cell r="E215">
            <v>61</v>
          </cell>
          <cell r="F215">
            <v>196</v>
          </cell>
          <cell r="G215">
            <v>19</v>
          </cell>
          <cell r="H215">
            <v>215</v>
          </cell>
          <cell r="I215">
            <v>3</v>
          </cell>
          <cell r="J215">
            <v>1</v>
          </cell>
          <cell r="K215">
            <v>219</v>
          </cell>
          <cell r="L215">
            <v>160</v>
          </cell>
          <cell r="M215">
            <v>379</v>
          </cell>
          <cell r="N215">
            <v>40100</v>
          </cell>
        </row>
        <row r="216">
          <cell r="A216" t="str">
            <v>8-3</v>
          </cell>
          <cell r="B216">
            <v>3</v>
          </cell>
          <cell r="C216">
            <v>84</v>
          </cell>
          <cell r="D216">
            <v>8</v>
          </cell>
          <cell r="E216">
            <v>92</v>
          </cell>
          <cell r="F216">
            <v>295</v>
          </cell>
          <cell r="G216">
            <v>28</v>
          </cell>
          <cell r="H216">
            <v>323</v>
          </cell>
          <cell r="I216">
            <v>5</v>
          </cell>
          <cell r="J216">
            <v>2</v>
          </cell>
          <cell r="K216">
            <v>330</v>
          </cell>
          <cell r="L216">
            <v>241</v>
          </cell>
          <cell r="M216">
            <v>571</v>
          </cell>
          <cell r="N216">
            <v>40100</v>
          </cell>
        </row>
        <row r="217">
          <cell r="A217" t="str">
            <v>8-4</v>
          </cell>
          <cell r="B217">
            <v>4</v>
          </cell>
          <cell r="C217">
            <v>112</v>
          </cell>
          <cell r="D217">
            <v>11</v>
          </cell>
          <cell r="E217">
            <v>123</v>
          </cell>
          <cell r="F217">
            <v>393</v>
          </cell>
          <cell r="G217">
            <v>37</v>
          </cell>
          <cell r="H217">
            <v>430</v>
          </cell>
          <cell r="I217">
            <v>6</v>
          </cell>
          <cell r="J217">
            <v>2</v>
          </cell>
          <cell r="K217">
            <v>438</v>
          </cell>
          <cell r="L217">
            <v>321</v>
          </cell>
          <cell r="M217">
            <v>759</v>
          </cell>
          <cell r="N217">
            <v>40100</v>
          </cell>
        </row>
        <row r="218">
          <cell r="A218" t="str">
            <v>8-5</v>
          </cell>
          <cell r="B218">
            <v>5</v>
          </cell>
          <cell r="C218">
            <v>140</v>
          </cell>
          <cell r="D218">
            <v>13</v>
          </cell>
          <cell r="E218">
            <v>153</v>
          </cell>
          <cell r="F218">
            <v>491</v>
          </cell>
          <cell r="G218">
            <v>47</v>
          </cell>
          <cell r="H218">
            <v>538</v>
          </cell>
          <cell r="I218">
            <v>7</v>
          </cell>
          <cell r="J218">
            <v>2</v>
          </cell>
          <cell r="K218">
            <v>547</v>
          </cell>
          <cell r="L218">
            <v>401</v>
          </cell>
          <cell r="M218">
            <v>948</v>
          </cell>
          <cell r="N218">
            <v>40100</v>
          </cell>
        </row>
        <row r="219">
          <cell r="A219" t="str">
            <v>8-6</v>
          </cell>
          <cell r="B219">
            <v>6</v>
          </cell>
          <cell r="C219">
            <v>168</v>
          </cell>
          <cell r="D219">
            <v>16</v>
          </cell>
          <cell r="E219">
            <v>184</v>
          </cell>
          <cell r="F219">
            <v>589</v>
          </cell>
          <cell r="G219">
            <v>56</v>
          </cell>
          <cell r="H219">
            <v>645</v>
          </cell>
          <cell r="I219">
            <v>9</v>
          </cell>
          <cell r="J219">
            <v>3</v>
          </cell>
          <cell r="K219">
            <v>657</v>
          </cell>
          <cell r="L219">
            <v>481</v>
          </cell>
          <cell r="M219">
            <v>1138</v>
          </cell>
          <cell r="N219">
            <v>40100</v>
          </cell>
        </row>
        <row r="220">
          <cell r="A220" t="str">
            <v>8-7</v>
          </cell>
          <cell r="B220">
            <v>7</v>
          </cell>
          <cell r="C220">
            <v>196</v>
          </cell>
          <cell r="D220">
            <v>19</v>
          </cell>
          <cell r="E220">
            <v>215</v>
          </cell>
          <cell r="F220">
            <v>688</v>
          </cell>
          <cell r="G220">
            <v>65</v>
          </cell>
          <cell r="H220">
            <v>753</v>
          </cell>
          <cell r="I220">
            <v>10</v>
          </cell>
          <cell r="J220">
            <v>3</v>
          </cell>
          <cell r="K220">
            <v>766</v>
          </cell>
          <cell r="L220">
            <v>561</v>
          </cell>
          <cell r="M220">
            <v>1327</v>
          </cell>
          <cell r="N220">
            <v>40100</v>
          </cell>
        </row>
        <row r="221">
          <cell r="A221" t="str">
            <v>8-8</v>
          </cell>
          <cell r="B221">
            <v>8</v>
          </cell>
          <cell r="C221">
            <v>225</v>
          </cell>
          <cell r="D221">
            <v>21</v>
          </cell>
          <cell r="E221">
            <v>246</v>
          </cell>
          <cell r="F221">
            <v>786</v>
          </cell>
          <cell r="G221">
            <v>75</v>
          </cell>
          <cell r="H221">
            <v>861</v>
          </cell>
          <cell r="I221">
            <v>11</v>
          </cell>
          <cell r="J221">
            <v>3</v>
          </cell>
          <cell r="K221">
            <v>875</v>
          </cell>
          <cell r="L221">
            <v>642</v>
          </cell>
          <cell r="M221">
            <v>1517</v>
          </cell>
          <cell r="N221">
            <v>40100</v>
          </cell>
        </row>
        <row r="222">
          <cell r="A222" t="str">
            <v>8-9</v>
          </cell>
          <cell r="B222">
            <v>9</v>
          </cell>
          <cell r="C222">
            <v>253</v>
          </cell>
          <cell r="D222">
            <v>24</v>
          </cell>
          <cell r="E222">
            <v>277</v>
          </cell>
          <cell r="F222">
            <v>884</v>
          </cell>
          <cell r="G222">
            <v>84</v>
          </cell>
          <cell r="H222">
            <v>968</v>
          </cell>
          <cell r="I222">
            <v>13</v>
          </cell>
          <cell r="J222">
            <v>4</v>
          </cell>
          <cell r="K222">
            <v>985</v>
          </cell>
          <cell r="L222">
            <v>722</v>
          </cell>
          <cell r="M222">
            <v>1707</v>
          </cell>
          <cell r="N222">
            <v>40100</v>
          </cell>
        </row>
        <row r="223">
          <cell r="A223" t="str">
            <v>8-10</v>
          </cell>
          <cell r="B223">
            <v>10</v>
          </cell>
          <cell r="C223">
            <v>281</v>
          </cell>
          <cell r="D223">
            <v>27</v>
          </cell>
          <cell r="E223">
            <v>308</v>
          </cell>
          <cell r="F223">
            <v>982</v>
          </cell>
          <cell r="G223">
            <v>94</v>
          </cell>
          <cell r="H223">
            <v>1076</v>
          </cell>
          <cell r="I223">
            <v>14</v>
          </cell>
          <cell r="J223">
            <v>4</v>
          </cell>
          <cell r="K223">
            <v>1094</v>
          </cell>
          <cell r="L223">
            <v>802</v>
          </cell>
          <cell r="M223">
            <v>1896</v>
          </cell>
          <cell r="N223">
            <v>40100</v>
          </cell>
        </row>
        <row r="224">
          <cell r="A224" t="str">
            <v>8-11</v>
          </cell>
          <cell r="B224">
            <v>11</v>
          </cell>
          <cell r="C224">
            <v>309</v>
          </cell>
          <cell r="D224">
            <v>29</v>
          </cell>
          <cell r="E224">
            <v>338</v>
          </cell>
          <cell r="F224">
            <v>1081</v>
          </cell>
          <cell r="G224">
            <v>103</v>
          </cell>
          <cell r="H224">
            <v>1184</v>
          </cell>
          <cell r="I224">
            <v>15</v>
          </cell>
          <cell r="J224">
            <v>4</v>
          </cell>
          <cell r="K224">
            <v>1203</v>
          </cell>
          <cell r="L224">
            <v>882</v>
          </cell>
          <cell r="M224">
            <v>2085</v>
          </cell>
          <cell r="N224">
            <v>40100</v>
          </cell>
        </row>
        <row r="225">
          <cell r="A225" t="str">
            <v>8-12</v>
          </cell>
          <cell r="B225">
            <v>12</v>
          </cell>
          <cell r="C225">
            <v>337</v>
          </cell>
          <cell r="D225">
            <v>32</v>
          </cell>
          <cell r="E225">
            <v>369</v>
          </cell>
          <cell r="F225">
            <v>1179</v>
          </cell>
          <cell r="G225">
            <v>112</v>
          </cell>
          <cell r="H225">
            <v>1291</v>
          </cell>
          <cell r="I225">
            <v>17</v>
          </cell>
          <cell r="J225">
            <v>5</v>
          </cell>
          <cell r="K225">
            <v>1313</v>
          </cell>
          <cell r="L225">
            <v>962</v>
          </cell>
          <cell r="M225">
            <v>2275</v>
          </cell>
          <cell r="N225">
            <v>40100</v>
          </cell>
        </row>
        <row r="226">
          <cell r="A226" t="str">
            <v>8-13</v>
          </cell>
          <cell r="B226">
            <v>13</v>
          </cell>
          <cell r="C226">
            <v>365</v>
          </cell>
          <cell r="D226">
            <v>35</v>
          </cell>
          <cell r="E226">
            <v>400</v>
          </cell>
          <cell r="F226">
            <v>1277</v>
          </cell>
          <cell r="G226">
            <v>122</v>
          </cell>
          <cell r="H226">
            <v>1399</v>
          </cell>
          <cell r="I226">
            <v>18</v>
          </cell>
          <cell r="J226">
            <v>5</v>
          </cell>
          <cell r="K226">
            <v>1422</v>
          </cell>
          <cell r="L226">
            <v>1043</v>
          </cell>
          <cell r="M226">
            <v>2465</v>
          </cell>
          <cell r="N226">
            <v>40100</v>
          </cell>
        </row>
        <row r="227">
          <cell r="A227" t="str">
            <v>8-14</v>
          </cell>
          <cell r="B227">
            <v>14</v>
          </cell>
          <cell r="C227">
            <v>393</v>
          </cell>
          <cell r="D227">
            <v>37</v>
          </cell>
          <cell r="E227">
            <v>430</v>
          </cell>
          <cell r="F227">
            <v>1375</v>
          </cell>
          <cell r="G227">
            <v>131</v>
          </cell>
          <cell r="H227">
            <v>1506</v>
          </cell>
          <cell r="I227">
            <v>19</v>
          </cell>
          <cell r="J227">
            <v>5</v>
          </cell>
          <cell r="K227">
            <v>1530</v>
          </cell>
          <cell r="L227">
            <v>1123</v>
          </cell>
          <cell r="M227">
            <v>2653</v>
          </cell>
          <cell r="N227">
            <v>40100</v>
          </cell>
        </row>
        <row r="228">
          <cell r="A228" t="str">
            <v>8-15</v>
          </cell>
          <cell r="B228">
            <v>15</v>
          </cell>
          <cell r="C228">
            <v>421</v>
          </cell>
          <cell r="D228">
            <v>40</v>
          </cell>
          <cell r="E228">
            <v>461</v>
          </cell>
          <cell r="F228">
            <v>1474</v>
          </cell>
          <cell r="G228">
            <v>140</v>
          </cell>
          <cell r="H228">
            <v>1614</v>
          </cell>
          <cell r="I228">
            <v>21</v>
          </cell>
          <cell r="J228">
            <v>6</v>
          </cell>
          <cell r="K228">
            <v>1641</v>
          </cell>
          <cell r="L228">
            <v>1203</v>
          </cell>
          <cell r="M228">
            <v>2844</v>
          </cell>
          <cell r="N228">
            <v>40100</v>
          </cell>
        </row>
        <row r="229">
          <cell r="A229" t="str">
            <v>8-16</v>
          </cell>
          <cell r="B229">
            <v>16</v>
          </cell>
          <cell r="C229">
            <v>449</v>
          </cell>
          <cell r="D229">
            <v>43</v>
          </cell>
          <cell r="E229">
            <v>492</v>
          </cell>
          <cell r="F229">
            <v>1572</v>
          </cell>
          <cell r="G229">
            <v>150</v>
          </cell>
          <cell r="H229">
            <v>1722</v>
          </cell>
          <cell r="I229">
            <v>22</v>
          </cell>
          <cell r="J229">
            <v>6</v>
          </cell>
          <cell r="K229">
            <v>1750</v>
          </cell>
          <cell r="L229">
            <v>1283</v>
          </cell>
          <cell r="M229">
            <v>3033</v>
          </cell>
          <cell r="N229">
            <v>40100</v>
          </cell>
        </row>
        <row r="230">
          <cell r="A230" t="str">
            <v>8-17</v>
          </cell>
          <cell r="B230">
            <v>17</v>
          </cell>
          <cell r="C230">
            <v>477</v>
          </cell>
          <cell r="D230">
            <v>45</v>
          </cell>
          <cell r="E230">
            <v>522</v>
          </cell>
          <cell r="F230">
            <v>1670</v>
          </cell>
          <cell r="G230">
            <v>159</v>
          </cell>
          <cell r="H230">
            <v>1829</v>
          </cell>
          <cell r="I230">
            <v>23</v>
          </cell>
          <cell r="J230">
            <v>6</v>
          </cell>
          <cell r="K230">
            <v>1858</v>
          </cell>
          <cell r="L230">
            <v>1363</v>
          </cell>
          <cell r="M230">
            <v>3221</v>
          </cell>
          <cell r="N230">
            <v>40100</v>
          </cell>
        </row>
        <row r="231">
          <cell r="A231" t="str">
            <v>8-18</v>
          </cell>
          <cell r="B231">
            <v>18</v>
          </cell>
          <cell r="C231">
            <v>505</v>
          </cell>
          <cell r="D231">
            <v>48</v>
          </cell>
          <cell r="E231">
            <v>553</v>
          </cell>
          <cell r="F231">
            <v>1768</v>
          </cell>
          <cell r="G231">
            <v>168</v>
          </cell>
          <cell r="H231">
            <v>1936</v>
          </cell>
          <cell r="I231">
            <v>25</v>
          </cell>
          <cell r="J231">
            <v>7</v>
          </cell>
          <cell r="K231">
            <v>1968</v>
          </cell>
          <cell r="L231">
            <v>1444</v>
          </cell>
          <cell r="M231">
            <v>3412</v>
          </cell>
          <cell r="N231">
            <v>40100</v>
          </cell>
        </row>
        <row r="232">
          <cell r="A232" t="str">
            <v>8-19</v>
          </cell>
          <cell r="B232">
            <v>19</v>
          </cell>
          <cell r="C232">
            <v>533</v>
          </cell>
          <cell r="D232">
            <v>51</v>
          </cell>
          <cell r="E232">
            <v>584</v>
          </cell>
          <cell r="F232">
            <v>1867</v>
          </cell>
          <cell r="G232">
            <v>178</v>
          </cell>
          <cell r="H232">
            <v>2045</v>
          </cell>
          <cell r="I232">
            <v>26</v>
          </cell>
          <cell r="J232">
            <v>7</v>
          </cell>
          <cell r="K232">
            <v>2078</v>
          </cell>
          <cell r="L232">
            <v>1524</v>
          </cell>
          <cell r="M232">
            <v>3602</v>
          </cell>
          <cell r="N232">
            <v>40100</v>
          </cell>
        </row>
        <row r="233">
          <cell r="A233" t="str">
            <v>8-20</v>
          </cell>
          <cell r="B233">
            <v>20</v>
          </cell>
          <cell r="C233">
            <v>561</v>
          </cell>
          <cell r="D233">
            <v>53</v>
          </cell>
          <cell r="E233">
            <v>614</v>
          </cell>
          <cell r="F233">
            <v>1965</v>
          </cell>
          <cell r="G233">
            <v>187</v>
          </cell>
          <cell r="H233">
            <v>2152</v>
          </cell>
          <cell r="I233">
            <v>27</v>
          </cell>
          <cell r="J233">
            <v>7</v>
          </cell>
          <cell r="K233">
            <v>2186</v>
          </cell>
          <cell r="L233">
            <v>1604</v>
          </cell>
          <cell r="M233">
            <v>3790</v>
          </cell>
          <cell r="N233">
            <v>40100</v>
          </cell>
        </row>
        <row r="234">
          <cell r="A234" t="str">
            <v>8-21</v>
          </cell>
          <cell r="B234">
            <v>21</v>
          </cell>
          <cell r="C234">
            <v>589</v>
          </cell>
          <cell r="D234">
            <v>56</v>
          </cell>
          <cell r="E234">
            <v>645</v>
          </cell>
          <cell r="F234">
            <v>2063</v>
          </cell>
          <cell r="G234">
            <v>196</v>
          </cell>
          <cell r="H234">
            <v>2259</v>
          </cell>
          <cell r="I234">
            <v>29</v>
          </cell>
          <cell r="J234">
            <v>8</v>
          </cell>
          <cell r="K234">
            <v>2296</v>
          </cell>
          <cell r="L234">
            <v>1684</v>
          </cell>
          <cell r="M234">
            <v>3980</v>
          </cell>
          <cell r="N234">
            <v>40100</v>
          </cell>
        </row>
        <row r="235">
          <cell r="A235" t="str">
            <v>8-22</v>
          </cell>
          <cell r="B235">
            <v>22</v>
          </cell>
          <cell r="C235">
            <v>618</v>
          </cell>
          <cell r="D235">
            <v>59</v>
          </cell>
          <cell r="E235">
            <v>677</v>
          </cell>
          <cell r="F235">
            <v>2161</v>
          </cell>
          <cell r="G235">
            <v>206</v>
          </cell>
          <cell r="H235">
            <v>2367</v>
          </cell>
          <cell r="I235">
            <v>30</v>
          </cell>
          <cell r="J235">
            <v>8</v>
          </cell>
          <cell r="K235">
            <v>2405</v>
          </cell>
          <cell r="L235">
            <v>1764</v>
          </cell>
          <cell r="M235">
            <v>4169</v>
          </cell>
          <cell r="N235">
            <v>40100</v>
          </cell>
        </row>
        <row r="236">
          <cell r="A236" t="str">
            <v>8-23</v>
          </cell>
          <cell r="B236">
            <v>23</v>
          </cell>
          <cell r="C236">
            <v>646</v>
          </cell>
          <cell r="D236">
            <v>61</v>
          </cell>
          <cell r="E236">
            <v>707</v>
          </cell>
          <cell r="F236">
            <v>2260</v>
          </cell>
          <cell r="G236">
            <v>215</v>
          </cell>
          <cell r="H236">
            <v>2475</v>
          </cell>
          <cell r="I236">
            <v>31</v>
          </cell>
          <cell r="J236">
            <v>8</v>
          </cell>
          <cell r="K236">
            <v>2514</v>
          </cell>
          <cell r="L236">
            <v>1845</v>
          </cell>
          <cell r="M236">
            <v>4359</v>
          </cell>
          <cell r="N236">
            <v>40100</v>
          </cell>
        </row>
        <row r="237">
          <cell r="A237" t="str">
            <v>8-24</v>
          </cell>
          <cell r="B237">
            <v>24</v>
          </cell>
          <cell r="C237">
            <v>674</v>
          </cell>
          <cell r="D237">
            <v>64</v>
          </cell>
          <cell r="E237">
            <v>738</v>
          </cell>
          <cell r="F237">
            <v>2358</v>
          </cell>
          <cell r="G237">
            <v>225</v>
          </cell>
          <cell r="H237">
            <v>2583</v>
          </cell>
          <cell r="I237">
            <v>33</v>
          </cell>
          <cell r="J237">
            <v>9</v>
          </cell>
          <cell r="K237">
            <v>2625</v>
          </cell>
          <cell r="L237">
            <v>1925</v>
          </cell>
          <cell r="M237">
            <v>4550</v>
          </cell>
          <cell r="N237">
            <v>40100</v>
          </cell>
        </row>
        <row r="238">
          <cell r="A238" t="str">
            <v>8-25</v>
          </cell>
          <cell r="B238">
            <v>25</v>
          </cell>
          <cell r="C238">
            <v>702</v>
          </cell>
          <cell r="D238">
            <v>67</v>
          </cell>
          <cell r="E238">
            <v>769</v>
          </cell>
          <cell r="F238">
            <v>2456</v>
          </cell>
          <cell r="G238">
            <v>234</v>
          </cell>
          <cell r="H238">
            <v>2690</v>
          </cell>
          <cell r="I238">
            <v>34</v>
          </cell>
          <cell r="J238">
            <v>9</v>
          </cell>
          <cell r="K238">
            <v>2733</v>
          </cell>
          <cell r="L238">
            <v>2005</v>
          </cell>
          <cell r="M238">
            <v>4738</v>
          </cell>
          <cell r="N238">
            <v>40100</v>
          </cell>
        </row>
        <row r="239">
          <cell r="A239" t="str">
            <v>8-26</v>
          </cell>
          <cell r="B239">
            <v>26</v>
          </cell>
          <cell r="C239">
            <v>730</v>
          </cell>
          <cell r="D239">
            <v>70</v>
          </cell>
          <cell r="E239">
            <v>800</v>
          </cell>
          <cell r="F239">
            <v>2554</v>
          </cell>
          <cell r="G239">
            <v>243</v>
          </cell>
          <cell r="H239">
            <v>2797</v>
          </cell>
          <cell r="I239">
            <v>35</v>
          </cell>
          <cell r="J239">
            <v>9</v>
          </cell>
          <cell r="K239">
            <v>2841</v>
          </cell>
          <cell r="L239">
            <v>2085</v>
          </cell>
          <cell r="M239">
            <v>4926</v>
          </cell>
          <cell r="N239">
            <v>40100</v>
          </cell>
        </row>
        <row r="240">
          <cell r="A240" t="str">
            <v>8-27</v>
          </cell>
          <cell r="B240">
            <v>27</v>
          </cell>
          <cell r="C240">
            <v>758</v>
          </cell>
          <cell r="D240">
            <v>72</v>
          </cell>
          <cell r="E240">
            <v>830</v>
          </cell>
          <cell r="F240">
            <v>2653</v>
          </cell>
          <cell r="G240">
            <v>253</v>
          </cell>
          <cell r="H240">
            <v>2906</v>
          </cell>
          <cell r="I240">
            <v>37</v>
          </cell>
          <cell r="J240">
            <v>10</v>
          </cell>
          <cell r="K240">
            <v>2953</v>
          </cell>
          <cell r="L240">
            <v>2165</v>
          </cell>
          <cell r="M240">
            <v>5118</v>
          </cell>
          <cell r="N240">
            <v>40100</v>
          </cell>
        </row>
        <row r="241">
          <cell r="A241" t="str">
            <v>8-28</v>
          </cell>
          <cell r="B241">
            <v>28</v>
          </cell>
          <cell r="C241">
            <v>786</v>
          </cell>
          <cell r="D241">
            <v>75</v>
          </cell>
          <cell r="E241">
            <v>861</v>
          </cell>
          <cell r="F241">
            <v>2751</v>
          </cell>
          <cell r="G241">
            <v>262</v>
          </cell>
          <cell r="H241">
            <v>3013</v>
          </cell>
          <cell r="I241">
            <v>38</v>
          </cell>
          <cell r="J241">
            <v>10</v>
          </cell>
          <cell r="K241">
            <v>3061</v>
          </cell>
          <cell r="L241">
            <v>2246</v>
          </cell>
          <cell r="M241">
            <v>5307</v>
          </cell>
          <cell r="N241">
            <v>40100</v>
          </cell>
        </row>
        <row r="242">
          <cell r="A242" t="str">
            <v>8-29</v>
          </cell>
          <cell r="B242">
            <v>29</v>
          </cell>
          <cell r="C242">
            <v>814</v>
          </cell>
          <cell r="D242">
            <v>78</v>
          </cell>
          <cell r="E242">
            <v>892</v>
          </cell>
          <cell r="F242">
            <v>2849</v>
          </cell>
          <cell r="G242">
            <v>271</v>
          </cell>
          <cell r="H242">
            <v>3120</v>
          </cell>
          <cell r="I242">
            <v>39</v>
          </cell>
          <cell r="J242">
            <v>10</v>
          </cell>
          <cell r="K242">
            <v>3169</v>
          </cell>
          <cell r="L242">
            <v>2326</v>
          </cell>
          <cell r="M242">
            <v>5495</v>
          </cell>
          <cell r="N242">
            <v>40100</v>
          </cell>
        </row>
        <row r="243">
          <cell r="A243" t="str">
            <v>8-30</v>
          </cell>
          <cell r="B243">
            <v>30</v>
          </cell>
          <cell r="C243">
            <v>842</v>
          </cell>
          <cell r="D243">
            <v>80</v>
          </cell>
          <cell r="E243">
            <v>922</v>
          </cell>
          <cell r="F243">
            <v>2947</v>
          </cell>
          <cell r="G243">
            <v>281</v>
          </cell>
          <cell r="H243">
            <v>3228</v>
          </cell>
          <cell r="I243">
            <v>41</v>
          </cell>
          <cell r="J243">
            <v>11</v>
          </cell>
          <cell r="K243">
            <v>3280</v>
          </cell>
          <cell r="L243">
            <v>2406</v>
          </cell>
          <cell r="M243">
            <v>5686</v>
          </cell>
          <cell r="N243">
            <v>40100</v>
          </cell>
        </row>
        <row r="251">
          <cell r="A251">
            <v>1</v>
          </cell>
          <cell r="B251">
            <v>11100</v>
          </cell>
        </row>
        <row r="252">
          <cell r="A252">
            <v>2</v>
          </cell>
          <cell r="B252">
            <v>11100</v>
          </cell>
        </row>
        <row r="253">
          <cell r="A253">
            <v>3</v>
          </cell>
          <cell r="B253">
            <v>13500</v>
          </cell>
        </row>
        <row r="254">
          <cell r="A254">
            <v>4</v>
          </cell>
          <cell r="B254">
            <v>20008</v>
          </cell>
        </row>
        <row r="255">
          <cell r="A255">
            <v>5</v>
          </cell>
          <cell r="B255">
            <v>24000</v>
          </cell>
        </row>
        <row r="256">
          <cell r="A256">
            <v>6</v>
          </cell>
          <cell r="B256">
            <v>28800</v>
          </cell>
        </row>
        <row r="257">
          <cell r="A257">
            <v>7</v>
          </cell>
          <cell r="B257">
            <v>34800</v>
          </cell>
        </row>
        <row r="258">
          <cell r="A258">
            <v>8</v>
          </cell>
          <cell r="B258">
            <v>40100</v>
          </cell>
        </row>
      </sheetData>
      <sheetData sheetId="1">
        <row r="4">
          <cell r="A4">
            <v>1</v>
          </cell>
          <cell r="B4">
            <v>1</v>
          </cell>
          <cell r="C4" t="str">
            <v>1500以下</v>
          </cell>
          <cell r="D4" t="str">
            <v>1,500以下</v>
          </cell>
          <cell r="E4">
            <v>1500</v>
          </cell>
          <cell r="F4">
            <v>11100</v>
          </cell>
          <cell r="G4">
            <v>24000</v>
          </cell>
          <cell r="H4">
            <v>1500</v>
          </cell>
          <cell r="I4">
            <v>233</v>
          </cell>
          <cell r="J4">
            <v>22</v>
          </cell>
          <cell r="K4">
            <v>255</v>
          </cell>
          <cell r="L4">
            <v>816</v>
          </cell>
          <cell r="M4">
            <v>78</v>
          </cell>
          <cell r="N4">
            <v>12</v>
          </cell>
          <cell r="O4">
            <v>3</v>
          </cell>
          <cell r="P4">
            <v>909</v>
          </cell>
          <cell r="Q4">
            <v>338</v>
          </cell>
          <cell r="R4">
            <v>1067</v>
          </cell>
          <cell r="S4">
            <v>90</v>
          </cell>
        </row>
        <row r="5">
          <cell r="A5">
            <v>2</v>
          </cell>
          <cell r="B5">
            <v>1501</v>
          </cell>
          <cell r="C5" t="str">
            <v>1501-3000</v>
          </cell>
          <cell r="D5">
            <v>1501</v>
          </cell>
          <cell r="E5">
            <v>3000</v>
          </cell>
          <cell r="F5">
            <v>11100</v>
          </cell>
          <cell r="G5">
            <v>24000</v>
          </cell>
          <cell r="H5">
            <v>3000</v>
          </cell>
          <cell r="I5">
            <v>233</v>
          </cell>
          <cell r="J5">
            <v>22</v>
          </cell>
          <cell r="K5">
            <v>255</v>
          </cell>
          <cell r="L5">
            <v>816</v>
          </cell>
          <cell r="M5">
            <v>78</v>
          </cell>
          <cell r="N5">
            <v>12</v>
          </cell>
          <cell r="O5">
            <v>3</v>
          </cell>
          <cell r="P5">
            <v>909</v>
          </cell>
          <cell r="Q5">
            <v>338</v>
          </cell>
          <cell r="R5">
            <v>1067</v>
          </cell>
          <cell r="S5">
            <v>180</v>
          </cell>
        </row>
        <row r="6">
          <cell r="A6">
            <v>3</v>
          </cell>
          <cell r="B6">
            <v>3001</v>
          </cell>
          <cell r="C6" t="str">
            <v>3001-4500</v>
          </cell>
          <cell r="D6">
            <v>3001</v>
          </cell>
          <cell r="E6">
            <v>4500</v>
          </cell>
          <cell r="F6">
            <v>11100</v>
          </cell>
          <cell r="G6">
            <v>24000</v>
          </cell>
          <cell r="H6">
            <v>4500</v>
          </cell>
          <cell r="I6">
            <v>233</v>
          </cell>
          <cell r="J6">
            <v>22</v>
          </cell>
          <cell r="K6">
            <v>255</v>
          </cell>
          <cell r="L6">
            <v>816</v>
          </cell>
          <cell r="M6">
            <v>78</v>
          </cell>
          <cell r="N6">
            <v>12</v>
          </cell>
          <cell r="O6">
            <v>3</v>
          </cell>
          <cell r="P6">
            <v>909</v>
          </cell>
          <cell r="Q6">
            <v>338</v>
          </cell>
          <cell r="R6">
            <v>1067</v>
          </cell>
          <cell r="S6">
            <v>270</v>
          </cell>
        </row>
        <row r="7">
          <cell r="A7">
            <v>4</v>
          </cell>
          <cell r="B7">
            <v>4501</v>
          </cell>
          <cell r="C7" t="str">
            <v>4501-6000</v>
          </cell>
          <cell r="D7">
            <v>4501</v>
          </cell>
          <cell r="E7">
            <v>6000</v>
          </cell>
          <cell r="F7">
            <v>11100</v>
          </cell>
          <cell r="G7">
            <v>24000</v>
          </cell>
          <cell r="H7">
            <v>6000</v>
          </cell>
          <cell r="I7">
            <v>233</v>
          </cell>
          <cell r="J7">
            <v>22</v>
          </cell>
          <cell r="K7">
            <v>255</v>
          </cell>
          <cell r="L7">
            <v>816</v>
          </cell>
          <cell r="M7">
            <v>78</v>
          </cell>
          <cell r="N7">
            <v>12</v>
          </cell>
          <cell r="O7">
            <v>3</v>
          </cell>
          <cell r="P7">
            <v>909</v>
          </cell>
          <cell r="Q7">
            <v>338</v>
          </cell>
          <cell r="R7">
            <v>1067</v>
          </cell>
          <cell r="S7">
            <v>360</v>
          </cell>
        </row>
        <row r="8">
          <cell r="A8">
            <v>5</v>
          </cell>
          <cell r="B8">
            <v>6001</v>
          </cell>
          <cell r="C8" t="str">
            <v>6001-7500</v>
          </cell>
          <cell r="D8">
            <v>6001</v>
          </cell>
          <cell r="E8">
            <v>7500</v>
          </cell>
          <cell r="F8">
            <v>11100</v>
          </cell>
          <cell r="G8">
            <v>24000</v>
          </cell>
          <cell r="H8">
            <v>7500</v>
          </cell>
          <cell r="I8">
            <v>233</v>
          </cell>
          <cell r="J8">
            <v>22</v>
          </cell>
          <cell r="K8">
            <v>255</v>
          </cell>
          <cell r="L8">
            <v>816</v>
          </cell>
          <cell r="M8">
            <v>78</v>
          </cell>
          <cell r="N8">
            <v>12</v>
          </cell>
          <cell r="O8">
            <v>3</v>
          </cell>
          <cell r="P8">
            <v>909</v>
          </cell>
          <cell r="Q8">
            <v>338</v>
          </cell>
          <cell r="R8">
            <v>1067</v>
          </cell>
          <cell r="S8">
            <v>450</v>
          </cell>
        </row>
        <row r="9">
          <cell r="A9">
            <v>6</v>
          </cell>
          <cell r="B9">
            <v>7501</v>
          </cell>
          <cell r="C9" t="str">
            <v>7501-8700</v>
          </cell>
          <cell r="D9">
            <v>7501</v>
          </cell>
          <cell r="E9">
            <v>8700</v>
          </cell>
          <cell r="F9">
            <v>11100</v>
          </cell>
          <cell r="G9">
            <v>24000</v>
          </cell>
          <cell r="H9">
            <v>8700</v>
          </cell>
          <cell r="I9">
            <v>233</v>
          </cell>
          <cell r="J9">
            <v>22</v>
          </cell>
          <cell r="K9">
            <v>255</v>
          </cell>
          <cell r="L9">
            <v>816</v>
          </cell>
          <cell r="M9">
            <v>78</v>
          </cell>
          <cell r="N9">
            <v>12</v>
          </cell>
          <cell r="O9">
            <v>3</v>
          </cell>
          <cell r="P9">
            <v>909</v>
          </cell>
          <cell r="Q9">
            <v>338</v>
          </cell>
          <cell r="R9">
            <v>1067</v>
          </cell>
          <cell r="S9">
            <v>522</v>
          </cell>
        </row>
        <row r="10">
          <cell r="A10">
            <v>7</v>
          </cell>
          <cell r="B10">
            <v>8701</v>
          </cell>
          <cell r="C10" t="str">
            <v>8701-9900</v>
          </cell>
          <cell r="D10">
            <v>8701</v>
          </cell>
          <cell r="E10">
            <v>9900</v>
          </cell>
          <cell r="F10">
            <v>11100</v>
          </cell>
          <cell r="G10">
            <v>24000</v>
          </cell>
          <cell r="H10">
            <v>9900</v>
          </cell>
          <cell r="I10">
            <v>233</v>
          </cell>
          <cell r="J10">
            <v>22</v>
          </cell>
          <cell r="K10">
            <v>255</v>
          </cell>
          <cell r="L10">
            <v>816</v>
          </cell>
          <cell r="M10">
            <v>78</v>
          </cell>
          <cell r="N10">
            <v>12</v>
          </cell>
          <cell r="O10">
            <v>3</v>
          </cell>
          <cell r="P10">
            <v>909</v>
          </cell>
          <cell r="Q10">
            <v>338</v>
          </cell>
          <cell r="R10">
            <v>1067</v>
          </cell>
          <cell r="S10">
            <v>594</v>
          </cell>
        </row>
        <row r="11">
          <cell r="A11">
            <v>8</v>
          </cell>
          <cell r="B11">
            <v>9901</v>
          </cell>
          <cell r="C11" t="str">
            <v>9901-11100</v>
          </cell>
          <cell r="D11">
            <v>9901</v>
          </cell>
          <cell r="E11">
            <v>11100</v>
          </cell>
          <cell r="F11">
            <v>11100</v>
          </cell>
          <cell r="G11">
            <v>24000</v>
          </cell>
          <cell r="H11">
            <v>11100</v>
          </cell>
          <cell r="I11">
            <v>233</v>
          </cell>
          <cell r="J11">
            <v>22</v>
          </cell>
          <cell r="K11">
            <v>255</v>
          </cell>
          <cell r="L11">
            <v>816</v>
          </cell>
          <cell r="M11">
            <v>78</v>
          </cell>
          <cell r="N11">
            <v>12</v>
          </cell>
          <cell r="O11">
            <v>3</v>
          </cell>
          <cell r="P11">
            <v>909</v>
          </cell>
          <cell r="Q11">
            <v>338</v>
          </cell>
          <cell r="R11">
            <v>1067</v>
          </cell>
          <cell r="S11">
            <v>666</v>
          </cell>
        </row>
        <row r="12">
          <cell r="A12">
            <v>9</v>
          </cell>
          <cell r="B12">
            <v>11101</v>
          </cell>
          <cell r="C12" t="str">
            <v>11101-12540</v>
          </cell>
          <cell r="D12">
            <v>11101</v>
          </cell>
          <cell r="E12">
            <v>12540</v>
          </cell>
          <cell r="F12">
            <v>12540</v>
          </cell>
          <cell r="G12">
            <v>24000</v>
          </cell>
          <cell r="H12">
            <v>12540</v>
          </cell>
          <cell r="I12">
            <v>263</v>
          </cell>
          <cell r="J12">
            <v>25</v>
          </cell>
          <cell r="K12">
            <v>288</v>
          </cell>
          <cell r="L12">
            <v>922</v>
          </cell>
          <cell r="M12">
            <v>88</v>
          </cell>
          <cell r="N12">
            <v>13</v>
          </cell>
          <cell r="O12">
            <v>4</v>
          </cell>
          <cell r="P12">
            <v>1027</v>
          </cell>
          <cell r="Q12">
            <v>338</v>
          </cell>
          <cell r="R12">
            <v>1067</v>
          </cell>
          <cell r="S12">
            <v>752</v>
          </cell>
        </row>
        <row r="13">
          <cell r="A13">
            <v>10</v>
          </cell>
          <cell r="B13">
            <v>12541</v>
          </cell>
          <cell r="C13" t="str">
            <v>12541-13500</v>
          </cell>
          <cell r="D13">
            <v>12541</v>
          </cell>
          <cell r="E13">
            <v>13500</v>
          </cell>
          <cell r="F13">
            <v>13500</v>
          </cell>
          <cell r="G13">
            <v>24000</v>
          </cell>
          <cell r="H13">
            <v>13500</v>
          </cell>
          <cell r="I13">
            <v>284</v>
          </cell>
          <cell r="J13">
            <v>27</v>
          </cell>
          <cell r="K13">
            <v>311</v>
          </cell>
          <cell r="L13">
            <v>992</v>
          </cell>
          <cell r="M13">
            <v>95</v>
          </cell>
          <cell r="N13">
            <v>14</v>
          </cell>
          <cell r="O13">
            <v>4</v>
          </cell>
          <cell r="P13">
            <v>1105</v>
          </cell>
          <cell r="Q13">
            <v>338</v>
          </cell>
          <cell r="R13">
            <v>1067</v>
          </cell>
          <cell r="S13">
            <v>810</v>
          </cell>
        </row>
        <row r="14">
          <cell r="A14">
            <v>11</v>
          </cell>
          <cell r="B14">
            <v>13501</v>
          </cell>
          <cell r="C14" t="str">
            <v>13501-15840</v>
          </cell>
          <cell r="D14">
            <v>13501</v>
          </cell>
          <cell r="E14">
            <v>15840</v>
          </cell>
          <cell r="F14">
            <v>15840</v>
          </cell>
          <cell r="G14">
            <v>24000</v>
          </cell>
          <cell r="H14">
            <v>15840</v>
          </cell>
          <cell r="I14">
            <v>333</v>
          </cell>
          <cell r="J14">
            <v>32</v>
          </cell>
          <cell r="K14">
            <v>365</v>
          </cell>
          <cell r="L14">
            <v>1164</v>
          </cell>
          <cell r="M14">
            <v>111</v>
          </cell>
          <cell r="N14">
            <v>16</v>
          </cell>
          <cell r="O14">
            <v>4</v>
          </cell>
          <cell r="P14">
            <v>1295</v>
          </cell>
          <cell r="Q14">
            <v>338</v>
          </cell>
          <cell r="R14">
            <v>1067</v>
          </cell>
          <cell r="S14">
            <v>950</v>
          </cell>
        </row>
        <row r="15">
          <cell r="A15">
            <v>12</v>
          </cell>
          <cell r="B15">
            <v>15841</v>
          </cell>
          <cell r="C15" t="str">
            <v>15841-16500</v>
          </cell>
          <cell r="D15">
            <v>15841</v>
          </cell>
          <cell r="E15">
            <v>16500</v>
          </cell>
          <cell r="F15">
            <v>16500</v>
          </cell>
          <cell r="G15">
            <v>24000</v>
          </cell>
          <cell r="H15">
            <v>16500</v>
          </cell>
          <cell r="I15">
            <v>347</v>
          </cell>
          <cell r="J15">
            <v>33</v>
          </cell>
          <cell r="K15">
            <v>380</v>
          </cell>
          <cell r="L15">
            <v>1213</v>
          </cell>
          <cell r="M15">
            <v>116</v>
          </cell>
          <cell r="N15">
            <v>17</v>
          </cell>
          <cell r="O15">
            <v>5</v>
          </cell>
          <cell r="P15">
            <v>1351</v>
          </cell>
          <cell r="Q15">
            <v>338</v>
          </cell>
          <cell r="R15">
            <v>1067</v>
          </cell>
          <cell r="S15">
            <v>990</v>
          </cell>
        </row>
        <row r="16">
          <cell r="A16">
            <v>13</v>
          </cell>
          <cell r="B16">
            <v>16501</v>
          </cell>
          <cell r="C16" t="str">
            <v>16501-17280</v>
          </cell>
          <cell r="D16">
            <v>16501</v>
          </cell>
          <cell r="E16">
            <v>17280</v>
          </cell>
          <cell r="F16">
            <v>17280</v>
          </cell>
          <cell r="G16">
            <v>24000</v>
          </cell>
          <cell r="H16">
            <v>17280</v>
          </cell>
          <cell r="I16">
            <v>363</v>
          </cell>
          <cell r="J16">
            <v>35</v>
          </cell>
          <cell r="K16">
            <v>398</v>
          </cell>
          <cell r="L16">
            <v>1270</v>
          </cell>
          <cell r="M16">
            <v>121</v>
          </cell>
          <cell r="N16">
            <v>18</v>
          </cell>
          <cell r="O16">
            <v>5</v>
          </cell>
          <cell r="P16">
            <v>1414</v>
          </cell>
          <cell r="Q16">
            <v>338</v>
          </cell>
          <cell r="R16">
            <v>1067</v>
          </cell>
          <cell r="S16">
            <v>1037</v>
          </cell>
        </row>
        <row r="17">
          <cell r="A17">
            <v>14</v>
          </cell>
          <cell r="B17">
            <v>17281</v>
          </cell>
          <cell r="C17" t="str">
            <v>17281-17880</v>
          </cell>
          <cell r="D17">
            <v>17281</v>
          </cell>
          <cell r="E17">
            <v>17880</v>
          </cell>
          <cell r="F17">
            <v>17880</v>
          </cell>
          <cell r="G17">
            <v>24000</v>
          </cell>
          <cell r="H17">
            <v>17880</v>
          </cell>
          <cell r="I17">
            <v>375</v>
          </cell>
          <cell r="J17">
            <v>36</v>
          </cell>
          <cell r="K17">
            <v>411</v>
          </cell>
          <cell r="L17">
            <v>1314</v>
          </cell>
          <cell r="M17">
            <v>125</v>
          </cell>
          <cell r="N17">
            <v>18</v>
          </cell>
          <cell r="O17">
            <v>5</v>
          </cell>
          <cell r="P17">
            <v>1462</v>
          </cell>
          <cell r="Q17">
            <v>338</v>
          </cell>
          <cell r="R17">
            <v>1067</v>
          </cell>
          <cell r="S17">
            <v>1073</v>
          </cell>
        </row>
        <row r="18">
          <cell r="A18">
            <v>15</v>
          </cell>
          <cell r="B18">
            <v>17881</v>
          </cell>
          <cell r="C18" t="str">
            <v>17881-19047</v>
          </cell>
          <cell r="D18">
            <v>17881</v>
          </cell>
          <cell r="E18">
            <v>19047</v>
          </cell>
          <cell r="F18">
            <v>19047</v>
          </cell>
          <cell r="G18">
            <v>24000</v>
          </cell>
          <cell r="H18">
            <v>19047</v>
          </cell>
          <cell r="I18">
            <v>400</v>
          </cell>
          <cell r="J18">
            <v>38</v>
          </cell>
          <cell r="K18">
            <v>438</v>
          </cell>
          <cell r="L18">
            <v>1400</v>
          </cell>
          <cell r="M18">
            <v>133</v>
          </cell>
          <cell r="N18">
            <v>20</v>
          </cell>
          <cell r="O18">
            <v>5</v>
          </cell>
          <cell r="P18">
            <v>1558</v>
          </cell>
          <cell r="Q18">
            <v>338</v>
          </cell>
          <cell r="R18">
            <v>1067</v>
          </cell>
          <cell r="S18">
            <v>1143</v>
          </cell>
        </row>
        <row r="19">
          <cell r="A19">
            <v>16</v>
          </cell>
          <cell r="B19">
            <v>19048</v>
          </cell>
          <cell r="C19" t="str">
            <v>19048-20008</v>
          </cell>
          <cell r="D19">
            <v>19048</v>
          </cell>
          <cell r="E19">
            <v>20008</v>
          </cell>
          <cell r="F19">
            <v>20008</v>
          </cell>
          <cell r="G19">
            <v>24000</v>
          </cell>
          <cell r="H19">
            <v>20008</v>
          </cell>
          <cell r="I19">
            <v>420</v>
          </cell>
          <cell r="J19">
            <v>40</v>
          </cell>
          <cell r="K19">
            <v>460</v>
          </cell>
          <cell r="L19">
            <v>1471</v>
          </cell>
          <cell r="M19">
            <v>140</v>
          </cell>
          <cell r="N19">
            <v>21</v>
          </cell>
          <cell r="O19">
            <v>6</v>
          </cell>
          <cell r="P19">
            <v>1638</v>
          </cell>
          <cell r="Q19">
            <v>338</v>
          </cell>
          <cell r="R19">
            <v>1067</v>
          </cell>
          <cell r="S19">
            <v>1200</v>
          </cell>
        </row>
        <row r="20">
          <cell r="A20">
            <v>17</v>
          </cell>
          <cell r="B20">
            <v>20009</v>
          </cell>
          <cell r="C20" t="str">
            <v>20009-21009</v>
          </cell>
          <cell r="D20">
            <v>20009</v>
          </cell>
          <cell r="E20">
            <v>21009</v>
          </cell>
          <cell r="F20">
            <v>21009</v>
          </cell>
          <cell r="G20">
            <v>24000</v>
          </cell>
          <cell r="H20">
            <v>21009</v>
          </cell>
          <cell r="I20">
            <v>441</v>
          </cell>
          <cell r="J20">
            <v>42</v>
          </cell>
          <cell r="K20">
            <v>483</v>
          </cell>
          <cell r="L20">
            <v>1544</v>
          </cell>
          <cell r="M20">
            <v>147</v>
          </cell>
          <cell r="N20">
            <v>22</v>
          </cell>
          <cell r="O20">
            <v>6</v>
          </cell>
          <cell r="P20">
            <v>1719</v>
          </cell>
          <cell r="Q20">
            <v>338</v>
          </cell>
          <cell r="R20">
            <v>1067</v>
          </cell>
          <cell r="S20">
            <v>1261</v>
          </cell>
        </row>
        <row r="21">
          <cell r="A21">
            <v>18</v>
          </cell>
          <cell r="B21">
            <v>21010</v>
          </cell>
          <cell r="C21" t="str">
            <v>21010-22000</v>
          </cell>
          <cell r="D21">
            <v>21010</v>
          </cell>
          <cell r="E21">
            <v>22000</v>
          </cell>
          <cell r="F21">
            <v>22000</v>
          </cell>
          <cell r="G21">
            <v>24000</v>
          </cell>
          <cell r="H21">
            <v>22000</v>
          </cell>
          <cell r="I21">
            <v>462</v>
          </cell>
          <cell r="J21">
            <v>44</v>
          </cell>
          <cell r="K21">
            <v>506</v>
          </cell>
          <cell r="L21">
            <v>1617</v>
          </cell>
          <cell r="M21">
            <v>154</v>
          </cell>
          <cell r="N21">
            <v>22</v>
          </cell>
          <cell r="O21">
            <v>6</v>
          </cell>
          <cell r="P21">
            <v>1799</v>
          </cell>
          <cell r="Q21">
            <v>338</v>
          </cell>
          <cell r="R21">
            <v>1067</v>
          </cell>
          <cell r="S21">
            <v>1320</v>
          </cell>
        </row>
        <row r="22">
          <cell r="A22">
            <v>19</v>
          </cell>
          <cell r="B22">
            <v>22001</v>
          </cell>
          <cell r="C22" t="str">
            <v>22001-23100</v>
          </cell>
          <cell r="D22">
            <v>22001</v>
          </cell>
          <cell r="E22">
            <v>23100</v>
          </cell>
          <cell r="F22">
            <v>23100</v>
          </cell>
          <cell r="G22">
            <v>24000</v>
          </cell>
          <cell r="H22">
            <v>23100</v>
          </cell>
          <cell r="I22">
            <v>485</v>
          </cell>
          <cell r="J22">
            <v>46</v>
          </cell>
          <cell r="K22">
            <v>531</v>
          </cell>
          <cell r="L22">
            <v>1698</v>
          </cell>
          <cell r="M22">
            <v>162</v>
          </cell>
          <cell r="N22">
            <v>24</v>
          </cell>
          <cell r="O22">
            <v>6</v>
          </cell>
          <cell r="P22">
            <v>1890</v>
          </cell>
          <cell r="Q22">
            <v>338</v>
          </cell>
          <cell r="R22">
            <v>1067</v>
          </cell>
          <cell r="S22">
            <v>1386</v>
          </cell>
        </row>
        <row r="23">
          <cell r="A23">
            <v>20</v>
          </cell>
          <cell r="B23">
            <v>23101</v>
          </cell>
          <cell r="C23" t="str">
            <v>23101-24000</v>
          </cell>
          <cell r="D23">
            <v>23101</v>
          </cell>
          <cell r="E23">
            <v>24000</v>
          </cell>
          <cell r="F23">
            <v>24000</v>
          </cell>
          <cell r="G23">
            <v>24000</v>
          </cell>
          <cell r="H23">
            <v>24000</v>
          </cell>
          <cell r="I23">
            <v>504</v>
          </cell>
          <cell r="J23">
            <v>48</v>
          </cell>
          <cell r="K23">
            <v>552</v>
          </cell>
          <cell r="L23">
            <v>1764</v>
          </cell>
          <cell r="M23">
            <v>168</v>
          </cell>
          <cell r="N23">
            <v>24</v>
          </cell>
          <cell r="O23">
            <v>6</v>
          </cell>
          <cell r="P23">
            <v>1962</v>
          </cell>
          <cell r="Q23">
            <v>338</v>
          </cell>
          <cell r="R23">
            <v>1067</v>
          </cell>
          <cell r="S23">
            <v>1440</v>
          </cell>
        </row>
        <row r="24">
          <cell r="A24">
            <v>21</v>
          </cell>
          <cell r="B24">
            <v>24001</v>
          </cell>
          <cell r="C24" t="str">
            <v>24001-25200</v>
          </cell>
          <cell r="D24">
            <v>24001</v>
          </cell>
          <cell r="E24">
            <v>25200</v>
          </cell>
          <cell r="F24">
            <v>25200</v>
          </cell>
          <cell r="G24">
            <v>25200</v>
          </cell>
          <cell r="H24">
            <v>25200</v>
          </cell>
          <cell r="I24">
            <v>529</v>
          </cell>
          <cell r="J24">
            <v>50</v>
          </cell>
          <cell r="K24">
            <v>579</v>
          </cell>
          <cell r="L24">
            <v>1852</v>
          </cell>
          <cell r="M24">
            <v>176</v>
          </cell>
          <cell r="N24">
            <v>26</v>
          </cell>
          <cell r="O24">
            <v>7</v>
          </cell>
          <cell r="P24">
            <v>2061</v>
          </cell>
          <cell r="Q24">
            <v>355</v>
          </cell>
          <cell r="R24">
            <v>1120</v>
          </cell>
          <cell r="S24">
            <v>1512</v>
          </cell>
        </row>
        <row r="25">
          <cell r="A25">
            <v>22</v>
          </cell>
          <cell r="B25">
            <v>25201</v>
          </cell>
          <cell r="C25" t="str">
            <v>25201-26400</v>
          </cell>
          <cell r="D25">
            <v>25201</v>
          </cell>
          <cell r="E25">
            <v>26400</v>
          </cell>
          <cell r="F25">
            <v>26400</v>
          </cell>
          <cell r="G25">
            <v>26400</v>
          </cell>
          <cell r="H25">
            <v>26400</v>
          </cell>
          <cell r="I25">
            <v>554</v>
          </cell>
          <cell r="J25">
            <v>53</v>
          </cell>
          <cell r="K25">
            <v>607</v>
          </cell>
          <cell r="L25">
            <v>1940</v>
          </cell>
          <cell r="M25">
            <v>185</v>
          </cell>
          <cell r="N25">
            <v>27</v>
          </cell>
          <cell r="O25">
            <v>7</v>
          </cell>
          <cell r="P25">
            <v>2159</v>
          </cell>
          <cell r="Q25">
            <v>371</v>
          </cell>
          <cell r="R25">
            <v>1174</v>
          </cell>
          <cell r="S25">
            <v>1584</v>
          </cell>
        </row>
        <row r="26">
          <cell r="A26">
            <v>23</v>
          </cell>
          <cell r="B26">
            <v>26401</v>
          </cell>
          <cell r="C26" t="str">
            <v>26401-27600</v>
          </cell>
          <cell r="D26">
            <v>26401</v>
          </cell>
          <cell r="E26">
            <v>27600</v>
          </cell>
          <cell r="F26">
            <v>27600</v>
          </cell>
          <cell r="G26">
            <v>27600</v>
          </cell>
          <cell r="H26">
            <v>27600</v>
          </cell>
          <cell r="I26">
            <v>580</v>
          </cell>
          <cell r="J26">
            <v>55</v>
          </cell>
          <cell r="K26">
            <v>635</v>
          </cell>
          <cell r="L26">
            <v>2029</v>
          </cell>
          <cell r="M26">
            <v>193</v>
          </cell>
          <cell r="N26">
            <v>28</v>
          </cell>
          <cell r="O26">
            <v>7</v>
          </cell>
          <cell r="P26">
            <v>2257</v>
          </cell>
          <cell r="Q26">
            <v>388</v>
          </cell>
          <cell r="R26">
            <v>1227</v>
          </cell>
          <cell r="S26">
            <v>1656</v>
          </cell>
        </row>
        <row r="27">
          <cell r="A27">
            <v>24</v>
          </cell>
          <cell r="B27">
            <v>27601</v>
          </cell>
          <cell r="C27" t="str">
            <v>27601-28800</v>
          </cell>
          <cell r="D27">
            <v>27601</v>
          </cell>
          <cell r="E27">
            <v>28800</v>
          </cell>
          <cell r="F27">
            <v>28800</v>
          </cell>
          <cell r="G27">
            <v>28800</v>
          </cell>
          <cell r="H27">
            <v>28800</v>
          </cell>
          <cell r="I27">
            <v>605</v>
          </cell>
          <cell r="J27">
            <v>58</v>
          </cell>
          <cell r="K27">
            <v>663</v>
          </cell>
          <cell r="L27">
            <v>2117</v>
          </cell>
          <cell r="M27">
            <v>202</v>
          </cell>
          <cell r="N27">
            <v>29</v>
          </cell>
          <cell r="O27">
            <v>8</v>
          </cell>
          <cell r="P27">
            <v>2356</v>
          </cell>
          <cell r="Q27">
            <v>405</v>
          </cell>
          <cell r="R27">
            <v>1280</v>
          </cell>
          <cell r="S27">
            <v>1728</v>
          </cell>
        </row>
        <row r="28">
          <cell r="A28">
            <v>25</v>
          </cell>
          <cell r="B28">
            <v>28801</v>
          </cell>
          <cell r="C28" t="str">
            <v>28801-30300</v>
          </cell>
          <cell r="D28">
            <v>28801</v>
          </cell>
          <cell r="E28">
            <v>30300</v>
          </cell>
          <cell r="F28">
            <v>30300</v>
          </cell>
          <cell r="G28">
            <v>30300</v>
          </cell>
          <cell r="H28">
            <v>30300</v>
          </cell>
          <cell r="I28">
            <v>636</v>
          </cell>
          <cell r="J28">
            <v>61</v>
          </cell>
          <cell r="K28">
            <v>697</v>
          </cell>
          <cell r="L28">
            <v>2227</v>
          </cell>
          <cell r="M28">
            <v>212</v>
          </cell>
          <cell r="N28">
            <v>31</v>
          </cell>
          <cell r="O28">
            <v>8</v>
          </cell>
          <cell r="P28">
            <v>2478</v>
          </cell>
          <cell r="Q28">
            <v>426</v>
          </cell>
          <cell r="R28">
            <v>1347</v>
          </cell>
          <cell r="S28">
            <v>1818</v>
          </cell>
        </row>
        <row r="29">
          <cell r="A29">
            <v>26</v>
          </cell>
          <cell r="B29">
            <v>30301</v>
          </cell>
          <cell r="C29" t="str">
            <v>30301-31800</v>
          </cell>
          <cell r="D29">
            <v>30301</v>
          </cell>
          <cell r="E29">
            <v>31800</v>
          </cell>
          <cell r="F29">
            <v>31800</v>
          </cell>
          <cell r="G29">
            <v>31800</v>
          </cell>
          <cell r="H29">
            <v>31800</v>
          </cell>
          <cell r="I29">
            <v>668</v>
          </cell>
          <cell r="J29">
            <v>64</v>
          </cell>
          <cell r="K29">
            <v>732</v>
          </cell>
          <cell r="L29">
            <v>2337</v>
          </cell>
          <cell r="M29">
            <v>223</v>
          </cell>
          <cell r="N29">
            <v>32</v>
          </cell>
          <cell r="O29">
            <v>8</v>
          </cell>
          <cell r="P29">
            <v>2600</v>
          </cell>
          <cell r="Q29">
            <v>447</v>
          </cell>
          <cell r="R29">
            <v>1414</v>
          </cell>
          <cell r="S29">
            <v>1908</v>
          </cell>
        </row>
        <row r="30">
          <cell r="A30">
            <v>27</v>
          </cell>
          <cell r="B30">
            <v>31801</v>
          </cell>
          <cell r="C30" t="str">
            <v>31801-33300</v>
          </cell>
          <cell r="D30">
            <v>31801</v>
          </cell>
          <cell r="E30">
            <v>33300</v>
          </cell>
          <cell r="F30">
            <v>33300</v>
          </cell>
          <cell r="G30">
            <v>33300</v>
          </cell>
          <cell r="H30">
            <v>33300</v>
          </cell>
          <cell r="I30">
            <v>699</v>
          </cell>
          <cell r="J30">
            <v>67</v>
          </cell>
          <cell r="K30">
            <v>766</v>
          </cell>
          <cell r="L30">
            <v>2448</v>
          </cell>
          <cell r="M30">
            <v>233</v>
          </cell>
          <cell r="N30">
            <v>34</v>
          </cell>
          <cell r="O30">
            <v>9</v>
          </cell>
          <cell r="P30">
            <v>2724</v>
          </cell>
          <cell r="Q30">
            <v>469</v>
          </cell>
          <cell r="R30">
            <v>1481</v>
          </cell>
          <cell r="S30">
            <v>1998</v>
          </cell>
        </row>
        <row r="31">
          <cell r="A31">
            <v>28</v>
          </cell>
          <cell r="B31">
            <v>33301</v>
          </cell>
          <cell r="C31" t="str">
            <v>33301-34800</v>
          </cell>
          <cell r="D31">
            <v>33301</v>
          </cell>
          <cell r="E31">
            <v>34800</v>
          </cell>
          <cell r="F31">
            <v>34800</v>
          </cell>
          <cell r="G31">
            <v>34800</v>
          </cell>
          <cell r="H31">
            <v>34800</v>
          </cell>
          <cell r="I31">
            <v>731</v>
          </cell>
          <cell r="J31">
            <v>70</v>
          </cell>
          <cell r="K31">
            <v>801</v>
          </cell>
          <cell r="L31">
            <v>2558</v>
          </cell>
          <cell r="M31">
            <v>244</v>
          </cell>
          <cell r="N31">
            <v>35</v>
          </cell>
          <cell r="O31">
            <v>9</v>
          </cell>
          <cell r="P31">
            <v>2846</v>
          </cell>
          <cell r="Q31">
            <v>490</v>
          </cell>
          <cell r="R31">
            <v>1547</v>
          </cell>
          <cell r="S31">
            <v>2088</v>
          </cell>
        </row>
        <row r="32">
          <cell r="A32">
            <v>29</v>
          </cell>
          <cell r="B32">
            <v>34801</v>
          </cell>
          <cell r="C32" t="str">
            <v>34801-36300</v>
          </cell>
          <cell r="D32">
            <v>34801</v>
          </cell>
          <cell r="E32">
            <v>36300</v>
          </cell>
          <cell r="F32">
            <v>36300</v>
          </cell>
          <cell r="G32">
            <v>36300</v>
          </cell>
          <cell r="H32">
            <v>36300</v>
          </cell>
          <cell r="I32">
            <v>762</v>
          </cell>
          <cell r="J32">
            <v>73</v>
          </cell>
          <cell r="K32">
            <v>835</v>
          </cell>
          <cell r="L32">
            <v>2668</v>
          </cell>
          <cell r="M32">
            <v>254</v>
          </cell>
          <cell r="N32">
            <v>37</v>
          </cell>
          <cell r="O32">
            <v>10</v>
          </cell>
          <cell r="P32">
            <v>2969</v>
          </cell>
          <cell r="Q32">
            <v>511</v>
          </cell>
          <cell r="R32">
            <v>1614</v>
          </cell>
          <cell r="S32">
            <v>2178</v>
          </cell>
        </row>
        <row r="33">
          <cell r="A33">
            <v>30</v>
          </cell>
          <cell r="B33">
            <v>36301</v>
          </cell>
          <cell r="C33" t="str">
            <v>36301-38200</v>
          </cell>
          <cell r="D33">
            <v>36301</v>
          </cell>
          <cell r="E33">
            <v>38200</v>
          </cell>
          <cell r="F33">
            <v>38200</v>
          </cell>
          <cell r="G33">
            <v>38200</v>
          </cell>
          <cell r="H33">
            <v>38200</v>
          </cell>
          <cell r="I33">
            <v>802</v>
          </cell>
          <cell r="J33">
            <v>76</v>
          </cell>
          <cell r="K33">
            <v>878</v>
          </cell>
          <cell r="L33">
            <v>2808</v>
          </cell>
          <cell r="M33">
            <v>267</v>
          </cell>
          <cell r="N33">
            <v>39</v>
          </cell>
          <cell r="O33">
            <v>10</v>
          </cell>
          <cell r="P33">
            <v>3124</v>
          </cell>
          <cell r="Q33">
            <v>537</v>
          </cell>
          <cell r="R33">
            <v>1698</v>
          </cell>
          <cell r="S33">
            <v>2292</v>
          </cell>
        </row>
        <row r="34">
          <cell r="A34">
            <v>31</v>
          </cell>
          <cell r="B34">
            <v>38201</v>
          </cell>
          <cell r="C34" t="str">
            <v>38201-40100</v>
          </cell>
          <cell r="D34">
            <v>38201</v>
          </cell>
          <cell r="E34">
            <v>40100</v>
          </cell>
          <cell r="F34">
            <v>40100</v>
          </cell>
          <cell r="G34">
            <v>40100</v>
          </cell>
          <cell r="H34">
            <v>40100</v>
          </cell>
          <cell r="I34">
            <v>842</v>
          </cell>
          <cell r="J34">
            <v>80</v>
          </cell>
          <cell r="K34">
            <v>922</v>
          </cell>
          <cell r="L34">
            <v>2947</v>
          </cell>
          <cell r="M34">
            <v>281</v>
          </cell>
          <cell r="N34">
            <v>41</v>
          </cell>
          <cell r="O34">
            <v>11</v>
          </cell>
          <cell r="P34">
            <v>3280</v>
          </cell>
          <cell r="Q34">
            <v>564</v>
          </cell>
          <cell r="R34">
            <v>1783</v>
          </cell>
          <cell r="S34">
            <v>2406</v>
          </cell>
        </row>
        <row r="35">
          <cell r="A35">
            <v>32</v>
          </cell>
          <cell r="B35">
            <v>40101</v>
          </cell>
          <cell r="C35" t="str">
            <v>40101-42000</v>
          </cell>
          <cell r="D35">
            <v>40101</v>
          </cell>
          <cell r="E35">
            <v>42000</v>
          </cell>
          <cell r="F35">
            <v>42000</v>
          </cell>
          <cell r="G35">
            <v>42000</v>
          </cell>
          <cell r="H35">
            <v>42000</v>
          </cell>
          <cell r="I35">
            <v>882</v>
          </cell>
          <cell r="J35">
            <v>84</v>
          </cell>
          <cell r="K35">
            <v>966</v>
          </cell>
          <cell r="L35">
            <v>3087</v>
          </cell>
          <cell r="M35">
            <v>294</v>
          </cell>
          <cell r="N35">
            <v>42</v>
          </cell>
          <cell r="O35">
            <v>11</v>
          </cell>
          <cell r="P35">
            <v>3434</v>
          </cell>
          <cell r="Q35">
            <v>591</v>
          </cell>
          <cell r="R35">
            <v>1867</v>
          </cell>
          <cell r="S35">
            <v>2520</v>
          </cell>
        </row>
        <row r="36">
          <cell r="A36">
            <v>33</v>
          </cell>
          <cell r="B36">
            <v>42001</v>
          </cell>
          <cell r="C36" t="str">
            <v>42001-43900</v>
          </cell>
          <cell r="D36">
            <v>42001</v>
          </cell>
          <cell r="E36">
            <v>43900</v>
          </cell>
          <cell r="F36">
            <v>43900</v>
          </cell>
          <cell r="G36">
            <v>43900</v>
          </cell>
          <cell r="H36">
            <v>43900</v>
          </cell>
          <cell r="I36">
            <v>922</v>
          </cell>
          <cell r="J36">
            <v>88</v>
          </cell>
          <cell r="K36">
            <v>1010</v>
          </cell>
          <cell r="L36">
            <v>3227</v>
          </cell>
          <cell r="M36">
            <v>307</v>
          </cell>
          <cell r="N36">
            <v>44</v>
          </cell>
          <cell r="O36">
            <v>11</v>
          </cell>
          <cell r="P36">
            <v>3589</v>
          </cell>
          <cell r="Q36">
            <v>618</v>
          </cell>
          <cell r="R36">
            <v>1952</v>
          </cell>
          <cell r="S36">
            <v>2634</v>
          </cell>
        </row>
        <row r="37">
          <cell r="A37">
            <v>34</v>
          </cell>
          <cell r="B37">
            <v>43901</v>
          </cell>
          <cell r="C37" t="str">
            <v>43901-45800</v>
          </cell>
          <cell r="D37">
            <v>43901</v>
          </cell>
          <cell r="E37">
            <v>45800</v>
          </cell>
          <cell r="F37">
            <v>45800</v>
          </cell>
          <cell r="G37">
            <v>45800</v>
          </cell>
          <cell r="H37">
            <v>45800</v>
          </cell>
          <cell r="I37">
            <v>962</v>
          </cell>
          <cell r="J37">
            <v>92</v>
          </cell>
          <cell r="K37">
            <v>1054</v>
          </cell>
          <cell r="L37">
            <v>3366</v>
          </cell>
          <cell r="M37">
            <v>321</v>
          </cell>
          <cell r="N37">
            <v>46</v>
          </cell>
          <cell r="O37">
            <v>12</v>
          </cell>
          <cell r="P37">
            <v>3745</v>
          </cell>
          <cell r="Q37">
            <v>644</v>
          </cell>
          <cell r="R37">
            <v>2036</v>
          </cell>
          <cell r="S37">
            <v>2748</v>
          </cell>
        </row>
        <row r="38">
          <cell r="A38">
            <v>35</v>
          </cell>
          <cell r="B38">
            <v>45801</v>
          </cell>
          <cell r="C38" t="str">
            <v>45801-48200</v>
          </cell>
          <cell r="D38">
            <v>45801</v>
          </cell>
          <cell r="E38">
            <v>48200</v>
          </cell>
          <cell r="F38">
            <v>45800</v>
          </cell>
          <cell r="G38">
            <v>48200</v>
          </cell>
          <cell r="H38">
            <v>48200</v>
          </cell>
          <cell r="I38">
            <v>962</v>
          </cell>
          <cell r="J38">
            <v>92</v>
          </cell>
          <cell r="K38">
            <v>1054</v>
          </cell>
          <cell r="L38">
            <v>3366</v>
          </cell>
          <cell r="M38">
            <v>321</v>
          </cell>
          <cell r="N38">
            <v>46</v>
          </cell>
          <cell r="O38">
            <v>12</v>
          </cell>
          <cell r="P38">
            <v>3745</v>
          </cell>
          <cell r="Q38">
            <v>678</v>
          </cell>
          <cell r="R38">
            <v>2143</v>
          </cell>
          <cell r="S38">
            <v>2892</v>
          </cell>
        </row>
        <row r="39">
          <cell r="A39">
            <v>36</v>
          </cell>
          <cell r="B39">
            <v>48201</v>
          </cell>
          <cell r="C39" t="str">
            <v>48201-50600</v>
          </cell>
          <cell r="D39">
            <v>48201</v>
          </cell>
          <cell r="E39">
            <v>50600</v>
          </cell>
          <cell r="F39">
            <v>45800</v>
          </cell>
          <cell r="G39">
            <v>50600</v>
          </cell>
          <cell r="H39">
            <v>50600</v>
          </cell>
          <cell r="I39">
            <v>962</v>
          </cell>
          <cell r="J39">
            <v>92</v>
          </cell>
          <cell r="K39">
            <v>1054</v>
          </cell>
          <cell r="L39">
            <v>3366</v>
          </cell>
          <cell r="M39">
            <v>321</v>
          </cell>
          <cell r="N39">
            <v>46</v>
          </cell>
          <cell r="O39">
            <v>12</v>
          </cell>
          <cell r="P39">
            <v>3745</v>
          </cell>
          <cell r="Q39">
            <v>712</v>
          </cell>
          <cell r="R39">
            <v>2250</v>
          </cell>
          <cell r="S39">
            <v>3036</v>
          </cell>
        </row>
        <row r="40">
          <cell r="A40">
            <v>37</v>
          </cell>
          <cell r="B40">
            <v>50601</v>
          </cell>
          <cell r="C40" t="str">
            <v>50601-53000</v>
          </cell>
          <cell r="D40">
            <v>50601</v>
          </cell>
          <cell r="E40">
            <v>53000</v>
          </cell>
          <cell r="F40">
            <v>45800</v>
          </cell>
          <cell r="G40">
            <v>53000</v>
          </cell>
          <cell r="H40">
            <v>53000</v>
          </cell>
          <cell r="I40">
            <v>962</v>
          </cell>
          <cell r="J40">
            <v>92</v>
          </cell>
          <cell r="K40">
            <v>1054</v>
          </cell>
          <cell r="L40">
            <v>3366</v>
          </cell>
          <cell r="M40">
            <v>321</v>
          </cell>
          <cell r="N40">
            <v>46</v>
          </cell>
          <cell r="O40">
            <v>12</v>
          </cell>
          <cell r="P40">
            <v>3745</v>
          </cell>
          <cell r="Q40">
            <v>746</v>
          </cell>
          <cell r="R40">
            <v>2356</v>
          </cell>
          <cell r="S40">
            <v>3180</v>
          </cell>
        </row>
        <row r="41">
          <cell r="A41">
            <v>38</v>
          </cell>
          <cell r="B41">
            <v>53001</v>
          </cell>
          <cell r="C41" t="str">
            <v>53001-55400</v>
          </cell>
          <cell r="D41">
            <v>53001</v>
          </cell>
          <cell r="E41">
            <v>55400</v>
          </cell>
          <cell r="F41">
            <v>45800</v>
          </cell>
          <cell r="G41">
            <v>55400</v>
          </cell>
          <cell r="H41">
            <v>55400</v>
          </cell>
          <cell r="I41">
            <v>962</v>
          </cell>
          <cell r="J41">
            <v>92</v>
          </cell>
          <cell r="K41">
            <v>1054</v>
          </cell>
          <cell r="L41">
            <v>3366</v>
          </cell>
          <cell r="M41">
            <v>321</v>
          </cell>
          <cell r="N41">
            <v>46</v>
          </cell>
          <cell r="O41">
            <v>12</v>
          </cell>
          <cell r="P41">
            <v>3745</v>
          </cell>
          <cell r="Q41">
            <v>779</v>
          </cell>
          <cell r="R41">
            <v>2463</v>
          </cell>
          <cell r="S41">
            <v>3324</v>
          </cell>
        </row>
        <row r="42">
          <cell r="A42">
            <v>39</v>
          </cell>
          <cell r="B42">
            <v>55401</v>
          </cell>
          <cell r="C42" t="str">
            <v>55401-57800</v>
          </cell>
          <cell r="D42">
            <v>55401</v>
          </cell>
          <cell r="E42">
            <v>57800</v>
          </cell>
          <cell r="F42">
            <v>45800</v>
          </cell>
          <cell r="G42">
            <v>57800</v>
          </cell>
          <cell r="H42">
            <v>57800</v>
          </cell>
          <cell r="I42">
            <v>962</v>
          </cell>
          <cell r="J42">
            <v>92</v>
          </cell>
          <cell r="K42">
            <v>1054</v>
          </cell>
          <cell r="L42">
            <v>3366</v>
          </cell>
          <cell r="M42">
            <v>321</v>
          </cell>
          <cell r="N42">
            <v>46</v>
          </cell>
          <cell r="O42">
            <v>12</v>
          </cell>
          <cell r="P42">
            <v>3745</v>
          </cell>
          <cell r="Q42">
            <v>813</v>
          </cell>
          <cell r="R42">
            <v>2570</v>
          </cell>
          <cell r="S42">
            <v>3468</v>
          </cell>
        </row>
        <row r="43">
          <cell r="A43">
            <v>40</v>
          </cell>
          <cell r="B43">
            <v>57801</v>
          </cell>
          <cell r="C43" t="str">
            <v>57801-60800</v>
          </cell>
          <cell r="D43">
            <v>57801</v>
          </cell>
          <cell r="E43">
            <v>60800</v>
          </cell>
          <cell r="F43">
            <v>45800</v>
          </cell>
          <cell r="G43">
            <v>60800</v>
          </cell>
          <cell r="H43">
            <v>60800</v>
          </cell>
          <cell r="I43">
            <v>962</v>
          </cell>
          <cell r="J43">
            <v>92</v>
          </cell>
          <cell r="K43">
            <v>1054</v>
          </cell>
          <cell r="L43">
            <v>3366</v>
          </cell>
          <cell r="M43">
            <v>321</v>
          </cell>
          <cell r="N43">
            <v>46</v>
          </cell>
          <cell r="O43">
            <v>12</v>
          </cell>
          <cell r="P43">
            <v>3745</v>
          </cell>
          <cell r="Q43">
            <v>855</v>
          </cell>
          <cell r="R43">
            <v>2703</v>
          </cell>
          <cell r="S43">
            <v>3648</v>
          </cell>
        </row>
        <row r="44">
          <cell r="A44">
            <v>41</v>
          </cell>
          <cell r="B44">
            <v>60801</v>
          </cell>
          <cell r="C44" t="str">
            <v>60801-63800</v>
          </cell>
          <cell r="D44">
            <v>60801</v>
          </cell>
          <cell r="E44">
            <v>63800</v>
          </cell>
          <cell r="F44">
            <v>45800</v>
          </cell>
          <cell r="G44">
            <v>63800</v>
          </cell>
          <cell r="H44">
            <v>63800</v>
          </cell>
          <cell r="I44">
            <v>962</v>
          </cell>
          <cell r="J44">
            <v>92</v>
          </cell>
          <cell r="K44">
            <v>1054</v>
          </cell>
          <cell r="L44">
            <v>3366</v>
          </cell>
          <cell r="M44">
            <v>321</v>
          </cell>
          <cell r="N44">
            <v>46</v>
          </cell>
          <cell r="O44">
            <v>12</v>
          </cell>
          <cell r="P44">
            <v>3745</v>
          </cell>
          <cell r="Q44">
            <v>898</v>
          </cell>
          <cell r="R44">
            <v>2837</v>
          </cell>
          <cell r="S44">
            <v>3828</v>
          </cell>
        </row>
        <row r="45">
          <cell r="A45">
            <v>42</v>
          </cell>
          <cell r="B45">
            <v>63801</v>
          </cell>
          <cell r="C45" t="str">
            <v>63801-66800</v>
          </cell>
          <cell r="D45">
            <v>63801</v>
          </cell>
          <cell r="E45">
            <v>66800</v>
          </cell>
          <cell r="F45">
            <v>45800</v>
          </cell>
          <cell r="G45">
            <v>66800</v>
          </cell>
          <cell r="H45">
            <v>66800</v>
          </cell>
          <cell r="I45">
            <v>962</v>
          </cell>
          <cell r="J45">
            <v>92</v>
          </cell>
          <cell r="K45">
            <v>1054</v>
          </cell>
          <cell r="L45">
            <v>3366</v>
          </cell>
          <cell r="M45">
            <v>321</v>
          </cell>
          <cell r="N45">
            <v>46</v>
          </cell>
          <cell r="O45">
            <v>12</v>
          </cell>
          <cell r="P45">
            <v>3745</v>
          </cell>
          <cell r="Q45">
            <v>940</v>
          </cell>
          <cell r="R45">
            <v>2970</v>
          </cell>
          <cell r="S45">
            <v>4008</v>
          </cell>
        </row>
        <row r="46">
          <cell r="A46">
            <v>43</v>
          </cell>
          <cell r="B46">
            <v>66801</v>
          </cell>
          <cell r="C46" t="str">
            <v>66801-69800</v>
          </cell>
          <cell r="D46">
            <v>66801</v>
          </cell>
          <cell r="E46">
            <v>69800</v>
          </cell>
          <cell r="F46">
            <v>45800</v>
          </cell>
          <cell r="G46">
            <v>69800</v>
          </cell>
          <cell r="H46">
            <v>69800</v>
          </cell>
          <cell r="I46">
            <v>962</v>
          </cell>
          <cell r="J46">
            <v>92</v>
          </cell>
          <cell r="K46">
            <v>1054</v>
          </cell>
          <cell r="L46">
            <v>3366</v>
          </cell>
          <cell r="M46">
            <v>321</v>
          </cell>
          <cell r="N46">
            <v>46</v>
          </cell>
          <cell r="O46">
            <v>12</v>
          </cell>
          <cell r="P46">
            <v>3745</v>
          </cell>
          <cell r="Q46">
            <v>982</v>
          </cell>
          <cell r="R46">
            <v>3103</v>
          </cell>
          <cell r="S46">
            <v>4188</v>
          </cell>
        </row>
        <row r="47">
          <cell r="A47">
            <v>44</v>
          </cell>
          <cell r="B47">
            <v>69801</v>
          </cell>
          <cell r="C47" t="str">
            <v>69801-72800</v>
          </cell>
          <cell r="D47">
            <v>69801</v>
          </cell>
          <cell r="E47">
            <v>72800</v>
          </cell>
          <cell r="F47">
            <v>45800</v>
          </cell>
          <cell r="G47">
            <v>72800</v>
          </cell>
          <cell r="H47">
            <v>72800</v>
          </cell>
          <cell r="I47">
            <v>962</v>
          </cell>
          <cell r="J47">
            <v>92</v>
          </cell>
          <cell r="K47">
            <v>1054</v>
          </cell>
          <cell r="L47">
            <v>3366</v>
          </cell>
          <cell r="M47">
            <v>321</v>
          </cell>
          <cell r="N47">
            <v>46</v>
          </cell>
          <cell r="O47">
            <v>12</v>
          </cell>
          <cell r="P47">
            <v>3745</v>
          </cell>
          <cell r="Q47">
            <v>1024</v>
          </cell>
          <cell r="R47">
            <v>3237</v>
          </cell>
          <cell r="S47">
            <v>4368</v>
          </cell>
        </row>
        <row r="48">
          <cell r="A48">
            <v>45</v>
          </cell>
          <cell r="B48">
            <v>72801</v>
          </cell>
          <cell r="C48" t="str">
            <v>72801-76500</v>
          </cell>
          <cell r="D48">
            <v>72801</v>
          </cell>
          <cell r="E48">
            <v>76500</v>
          </cell>
          <cell r="F48">
            <v>45800</v>
          </cell>
          <cell r="G48">
            <v>76500</v>
          </cell>
          <cell r="H48">
            <v>76500</v>
          </cell>
          <cell r="I48">
            <v>962</v>
          </cell>
          <cell r="J48">
            <v>92</v>
          </cell>
          <cell r="K48">
            <v>1054</v>
          </cell>
          <cell r="L48">
            <v>3366</v>
          </cell>
          <cell r="M48">
            <v>321</v>
          </cell>
          <cell r="N48">
            <v>46</v>
          </cell>
          <cell r="O48">
            <v>12</v>
          </cell>
          <cell r="P48">
            <v>3745</v>
          </cell>
          <cell r="Q48">
            <v>1076</v>
          </cell>
          <cell r="R48">
            <v>3401</v>
          </cell>
          <cell r="S48">
            <v>4590</v>
          </cell>
        </row>
        <row r="49">
          <cell r="A49">
            <v>46</v>
          </cell>
          <cell r="B49">
            <v>76501</v>
          </cell>
          <cell r="C49" t="str">
            <v>76501-80200</v>
          </cell>
          <cell r="D49">
            <v>76501</v>
          </cell>
          <cell r="E49">
            <v>80200</v>
          </cell>
          <cell r="F49">
            <v>45800</v>
          </cell>
          <cell r="G49">
            <v>80200</v>
          </cell>
          <cell r="H49">
            <v>80200</v>
          </cell>
          <cell r="I49">
            <v>962</v>
          </cell>
          <cell r="J49">
            <v>92</v>
          </cell>
          <cell r="K49">
            <v>1054</v>
          </cell>
          <cell r="L49">
            <v>3366</v>
          </cell>
          <cell r="M49">
            <v>321</v>
          </cell>
          <cell r="N49">
            <v>46</v>
          </cell>
          <cell r="O49">
            <v>12</v>
          </cell>
          <cell r="P49">
            <v>3745</v>
          </cell>
          <cell r="Q49">
            <v>1128</v>
          </cell>
          <cell r="R49">
            <v>3566</v>
          </cell>
          <cell r="S49">
            <v>4812</v>
          </cell>
        </row>
        <row r="50">
          <cell r="A50">
            <v>47</v>
          </cell>
          <cell r="B50">
            <v>80200</v>
          </cell>
          <cell r="C50" t="str">
            <v>80200-83900</v>
          </cell>
          <cell r="D50">
            <v>80201</v>
          </cell>
          <cell r="E50">
            <v>83900</v>
          </cell>
          <cell r="F50">
            <v>45800</v>
          </cell>
          <cell r="G50">
            <v>83900</v>
          </cell>
          <cell r="H50">
            <v>83900</v>
          </cell>
          <cell r="I50">
            <v>962</v>
          </cell>
          <cell r="J50">
            <v>92</v>
          </cell>
          <cell r="K50">
            <v>1054</v>
          </cell>
          <cell r="L50">
            <v>3366</v>
          </cell>
          <cell r="M50">
            <v>321</v>
          </cell>
          <cell r="N50">
            <v>46</v>
          </cell>
          <cell r="O50">
            <v>12</v>
          </cell>
          <cell r="P50">
            <v>3745</v>
          </cell>
          <cell r="Q50">
            <v>1180</v>
          </cell>
          <cell r="R50">
            <v>3730</v>
          </cell>
          <cell r="S50">
            <v>5034</v>
          </cell>
        </row>
        <row r="51">
          <cell r="A51">
            <v>48</v>
          </cell>
          <cell r="B51">
            <v>83901</v>
          </cell>
          <cell r="C51" t="str">
            <v>83901-87600</v>
          </cell>
          <cell r="D51">
            <v>83901</v>
          </cell>
          <cell r="E51">
            <v>87600</v>
          </cell>
          <cell r="F51">
            <v>45800</v>
          </cell>
          <cell r="G51">
            <v>87600</v>
          </cell>
          <cell r="H51">
            <v>87600</v>
          </cell>
          <cell r="I51">
            <v>962</v>
          </cell>
          <cell r="J51">
            <v>92</v>
          </cell>
          <cell r="K51">
            <v>1054</v>
          </cell>
          <cell r="L51">
            <v>3366</v>
          </cell>
          <cell r="M51">
            <v>321</v>
          </cell>
          <cell r="N51">
            <v>46</v>
          </cell>
          <cell r="O51">
            <v>12</v>
          </cell>
          <cell r="P51">
            <v>3745</v>
          </cell>
          <cell r="Q51">
            <v>1233</v>
          </cell>
          <cell r="R51">
            <v>3895</v>
          </cell>
          <cell r="S51">
            <v>5256</v>
          </cell>
        </row>
        <row r="52">
          <cell r="A52">
            <v>49</v>
          </cell>
          <cell r="B52">
            <v>87601</v>
          </cell>
          <cell r="C52" t="str">
            <v>87601-92100</v>
          </cell>
          <cell r="D52">
            <v>87601</v>
          </cell>
          <cell r="E52">
            <v>92100</v>
          </cell>
          <cell r="F52">
            <v>45800</v>
          </cell>
          <cell r="G52">
            <v>92100</v>
          </cell>
          <cell r="H52">
            <v>92100</v>
          </cell>
          <cell r="I52">
            <v>962</v>
          </cell>
          <cell r="J52">
            <v>92</v>
          </cell>
          <cell r="K52">
            <v>1054</v>
          </cell>
          <cell r="L52">
            <v>3366</v>
          </cell>
          <cell r="M52">
            <v>321</v>
          </cell>
          <cell r="N52">
            <v>46</v>
          </cell>
          <cell r="O52">
            <v>12</v>
          </cell>
          <cell r="P52">
            <v>3745</v>
          </cell>
          <cell r="Q52">
            <v>1296</v>
          </cell>
          <cell r="R52">
            <v>4095</v>
          </cell>
          <cell r="S52">
            <v>5526</v>
          </cell>
        </row>
        <row r="53">
          <cell r="A53">
            <v>50</v>
          </cell>
          <cell r="B53">
            <v>92101</v>
          </cell>
          <cell r="C53" t="str">
            <v>92101-96600</v>
          </cell>
          <cell r="D53">
            <v>92101</v>
          </cell>
          <cell r="E53">
            <v>96600</v>
          </cell>
          <cell r="F53">
            <v>45800</v>
          </cell>
          <cell r="G53">
            <v>96600</v>
          </cell>
          <cell r="H53">
            <v>96600</v>
          </cell>
          <cell r="I53">
            <v>962</v>
          </cell>
          <cell r="J53">
            <v>92</v>
          </cell>
          <cell r="K53">
            <v>1054</v>
          </cell>
          <cell r="L53">
            <v>3366</v>
          </cell>
          <cell r="M53">
            <v>321</v>
          </cell>
          <cell r="N53">
            <v>46</v>
          </cell>
          <cell r="O53">
            <v>12</v>
          </cell>
          <cell r="P53">
            <v>3745</v>
          </cell>
          <cell r="Q53">
            <v>1359</v>
          </cell>
          <cell r="R53">
            <v>4295</v>
          </cell>
          <cell r="S53">
            <v>5796</v>
          </cell>
        </row>
        <row r="54">
          <cell r="A54">
            <v>51</v>
          </cell>
          <cell r="B54">
            <v>96601</v>
          </cell>
          <cell r="C54" t="str">
            <v>96601-101100</v>
          </cell>
          <cell r="D54">
            <v>96601</v>
          </cell>
          <cell r="E54">
            <v>101100</v>
          </cell>
          <cell r="F54">
            <v>45800</v>
          </cell>
          <cell r="G54">
            <v>101100</v>
          </cell>
          <cell r="H54">
            <v>101100</v>
          </cell>
          <cell r="I54">
            <v>962</v>
          </cell>
          <cell r="J54">
            <v>92</v>
          </cell>
          <cell r="K54">
            <v>1054</v>
          </cell>
          <cell r="L54">
            <v>3366</v>
          </cell>
          <cell r="M54">
            <v>321</v>
          </cell>
          <cell r="N54">
            <v>46</v>
          </cell>
          <cell r="O54">
            <v>12</v>
          </cell>
          <cell r="P54">
            <v>3745</v>
          </cell>
          <cell r="Q54">
            <v>1422</v>
          </cell>
          <cell r="R54">
            <v>4495</v>
          </cell>
          <cell r="S54">
            <v>6066</v>
          </cell>
        </row>
        <row r="55">
          <cell r="A55">
            <v>52</v>
          </cell>
          <cell r="B55">
            <v>10110</v>
          </cell>
          <cell r="C55" t="str">
            <v>101100-105600</v>
          </cell>
          <cell r="D55">
            <v>101101</v>
          </cell>
          <cell r="E55">
            <v>105600</v>
          </cell>
          <cell r="F55">
            <v>45800</v>
          </cell>
          <cell r="G55">
            <v>105600</v>
          </cell>
          <cell r="H55">
            <v>105600</v>
          </cell>
          <cell r="I55">
            <v>962</v>
          </cell>
          <cell r="J55">
            <v>92</v>
          </cell>
          <cell r="K55">
            <v>1054</v>
          </cell>
          <cell r="L55">
            <v>3366</v>
          </cell>
          <cell r="M55">
            <v>321</v>
          </cell>
          <cell r="N55">
            <v>46</v>
          </cell>
          <cell r="O55">
            <v>12</v>
          </cell>
          <cell r="P55">
            <v>3745</v>
          </cell>
          <cell r="Q55">
            <v>1486</v>
          </cell>
          <cell r="R55">
            <v>4695</v>
          </cell>
          <cell r="S55">
            <v>6336</v>
          </cell>
        </row>
        <row r="56">
          <cell r="A56">
            <v>53</v>
          </cell>
          <cell r="B56">
            <v>10560</v>
          </cell>
          <cell r="C56" t="str">
            <v>105601-110100</v>
          </cell>
          <cell r="D56">
            <v>105601</v>
          </cell>
          <cell r="E56">
            <v>110100</v>
          </cell>
          <cell r="F56">
            <v>45800</v>
          </cell>
          <cell r="G56">
            <v>110100</v>
          </cell>
          <cell r="H56">
            <v>110100</v>
          </cell>
          <cell r="I56">
            <v>962</v>
          </cell>
          <cell r="J56">
            <v>92</v>
          </cell>
          <cell r="K56">
            <v>1054</v>
          </cell>
          <cell r="L56">
            <v>3366</v>
          </cell>
          <cell r="M56">
            <v>321</v>
          </cell>
          <cell r="N56">
            <v>46</v>
          </cell>
          <cell r="O56">
            <v>12</v>
          </cell>
          <cell r="P56">
            <v>3745</v>
          </cell>
          <cell r="Q56">
            <v>1549</v>
          </cell>
          <cell r="R56">
            <v>4895</v>
          </cell>
          <cell r="S56">
            <v>6606</v>
          </cell>
        </row>
        <row r="57">
          <cell r="A57">
            <v>54</v>
          </cell>
          <cell r="B57">
            <v>11010</v>
          </cell>
          <cell r="C57" t="str">
            <v>110101-115500</v>
          </cell>
          <cell r="D57">
            <v>110101</v>
          </cell>
          <cell r="E57">
            <v>115500</v>
          </cell>
          <cell r="F57">
            <v>45800</v>
          </cell>
          <cell r="G57">
            <v>115500</v>
          </cell>
          <cell r="H57">
            <v>115500</v>
          </cell>
          <cell r="I57">
            <v>962</v>
          </cell>
          <cell r="J57">
            <v>92</v>
          </cell>
          <cell r="K57">
            <v>1054</v>
          </cell>
          <cell r="L57">
            <v>3366</v>
          </cell>
          <cell r="M57">
            <v>321</v>
          </cell>
          <cell r="N57">
            <v>46</v>
          </cell>
          <cell r="O57">
            <v>12</v>
          </cell>
          <cell r="P57">
            <v>3745</v>
          </cell>
          <cell r="Q57">
            <v>1625</v>
          </cell>
          <cell r="R57">
            <v>5135</v>
          </cell>
          <cell r="S57">
            <v>6930</v>
          </cell>
        </row>
        <row r="58">
          <cell r="A58">
            <v>55</v>
          </cell>
          <cell r="B58">
            <v>11550</v>
          </cell>
          <cell r="C58" t="str">
            <v>115501-120900</v>
          </cell>
          <cell r="D58">
            <v>115501</v>
          </cell>
          <cell r="E58">
            <v>120900</v>
          </cell>
          <cell r="F58">
            <v>45800</v>
          </cell>
          <cell r="G58">
            <v>120900</v>
          </cell>
          <cell r="H58">
            <v>120900</v>
          </cell>
          <cell r="I58">
            <v>962</v>
          </cell>
          <cell r="J58">
            <v>92</v>
          </cell>
          <cell r="K58">
            <v>1054</v>
          </cell>
          <cell r="L58">
            <v>3366</v>
          </cell>
          <cell r="M58">
            <v>321</v>
          </cell>
          <cell r="N58">
            <v>46</v>
          </cell>
          <cell r="O58">
            <v>12</v>
          </cell>
          <cell r="P58">
            <v>3745</v>
          </cell>
          <cell r="Q58">
            <v>1701</v>
          </cell>
          <cell r="R58">
            <v>5375</v>
          </cell>
          <cell r="S58">
            <v>7254</v>
          </cell>
        </row>
        <row r="59">
          <cell r="A59">
            <v>56</v>
          </cell>
          <cell r="B59">
            <v>12090</v>
          </cell>
          <cell r="C59" t="str">
            <v>120901-126300</v>
          </cell>
          <cell r="D59">
            <v>120901</v>
          </cell>
          <cell r="E59">
            <v>126300</v>
          </cell>
          <cell r="F59">
            <v>45800</v>
          </cell>
          <cell r="G59">
            <v>126300</v>
          </cell>
          <cell r="H59">
            <v>126300</v>
          </cell>
          <cell r="I59">
            <v>962</v>
          </cell>
          <cell r="J59">
            <v>92</v>
          </cell>
          <cell r="K59">
            <v>1054</v>
          </cell>
          <cell r="L59">
            <v>3366</v>
          </cell>
          <cell r="M59">
            <v>321</v>
          </cell>
          <cell r="N59">
            <v>46</v>
          </cell>
          <cell r="O59">
            <v>12</v>
          </cell>
          <cell r="P59">
            <v>3745</v>
          </cell>
          <cell r="Q59">
            <v>1777</v>
          </cell>
          <cell r="R59">
            <v>5615</v>
          </cell>
          <cell r="S59">
            <v>7578</v>
          </cell>
        </row>
        <row r="60">
          <cell r="A60">
            <v>57</v>
          </cell>
          <cell r="B60">
            <v>12630</v>
          </cell>
          <cell r="C60" t="str">
            <v>126301-131700</v>
          </cell>
          <cell r="D60">
            <v>126301</v>
          </cell>
          <cell r="E60">
            <v>131700</v>
          </cell>
          <cell r="F60">
            <v>45800</v>
          </cell>
          <cell r="G60">
            <v>131700</v>
          </cell>
          <cell r="H60">
            <v>131700</v>
          </cell>
          <cell r="I60">
            <v>962</v>
          </cell>
          <cell r="J60">
            <v>92</v>
          </cell>
          <cell r="K60">
            <v>1054</v>
          </cell>
          <cell r="L60">
            <v>3366</v>
          </cell>
          <cell r="M60">
            <v>321</v>
          </cell>
          <cell r="N60">
            <v>46</v>
          </cell>
          <cell r="O60">
            <v>12</v>
          </cell>
          <cell r="P60">
            <v>3745</v>
          </cell>
          <cell r="Q60">
            <v>1853</v>
          </cell>
          <cell r="R60">
            <v>5856</v>
          </cell>
          <cell r="S60">
            <v>7902</v>
          </cell>
        </row>
        <row r="61">
          <cell r="A61">
            <v>58</v>
          </cell>
          <cell r="B61">
            <v>13170</v>
          </cell>
          <cell r="C61" t="str">
            <v>131701-137100</v>
          </cell>
          <cell r="D61">
            <v>131701</v>
          </cell>
          <cell r="E61">
            <v>137100</v>
          </cell>
          <cell r="F61">
            <v>45800</v>
          </cell>
          <cell r="G61">
            <v>137100</v>
          </cell>
          <cell r="H61">
            <v>137100</v>
          </cell>
          <cell r="I61">
            <v>962</v>
          </cell>
          <cell r="J61">
            <v>92</v>
          </cell>
          <cell r="K61">
            <v>1054</v>
          </cell>
          <cell r="L61">
            <v>3366</v>
          </cell>
          <cell r="M61">
            <v>321</v>
          </cell>
          <cell r="N61">
            <v>46</v>
          </cell>
          <cell r="O61">
            <v>12</v>
          </cell>
          <cell r="P61">
            <v>3745</v>
          </cell>
          <cell r="Q61">
            <v>1929</v>
          </cell>
          <cell r="R61">
            <v>6096</v>
          </cell>
          <cell r="S61">
            <v>8226</v>
          </cell>
        </row>
        <row r="62">
          <cell r="A62">
            <v>59</v>
          </cell>
          <cell r="B62">
            <v>13710</v>
          </cell>
          <cell r="C62" t="str">
            <v>137101-142500</v>
          </cell>
          <cell r="D62">
            <v>137101</v>
          </cell>
          <cell r="E62">
            <v>142500</v>
          </cell>
          <cell r="F62">
            <v>45800</v>
          </cell>
          <cell r="G62">
            <v>142500</v>
          </cell>
          <cell r="H62">
            <v>142500</v>
          </cell>
          <cell r="I62">
            <v>962</v>
          </cell>
          <cell r="J62">
            <v>92</v>
          </cell>
          <cell r="K62">
            <v>1054</v>
          </cell>
          <cell r="L62">
            <v>3366</v>
          </cell>
          <cell r="M62">
            <v>321</v>
          </cell>
          <cell r="N62">
            <v>46</v>
          </cell>
          <cell r="O62">
            <v>12</v>
          </cell>
          <cell r="P62">
            <v>3745</v>
          </cell>
          <cell r="Q62">
            <v>2005</v>
          </cell>
          <cell r="R62">
            <v>6336</v>
          </cell>
          <cell r="S62">
            <v>8550</v>
          </cell>
        </row>
        <row r="63">
          <cell r="A63">
            <v>60</v>
          </cell>
          <cell r="B63">
            <v>14250</v>
          </cell>
          <cell r="C63" t="str">
            <v>142501-147900</v>
          </cell>
          <cell r="D63">
            <v>142501</v>
          </cell>
          <cell r="E63">
            <v>147900</v>
          </cell>
          <cell r="F63">
            <v>45800</v>
          </cell>
          <cell r="G63">
            <v>147900</v>
          </cell>
          <cell r="H63">
            <v>147900</v>
          </cell>
          <cell r="I63">
            <v>962</v>
          </cell>
          <cell r="J63">
            <v>92</v>
          </cell>
          <cell r="K63">
            <v>1054</v>
          </cell>
          <cell r="L63">
            <v>3366</v>
          </cell>
          <cell r="M63">
            <v>321</v>
          </cell>
          <cell r="N63">
            <v>46</v>
          </cell>
          <cell r="O63">
            <v>12</v>
          </cell>
          <cell r="P63">
            <v>3745</v>
          </cell>
          <cell r="Q63">
            <v>2081</v>
          </cell>
          <cell r="R63">
            <v>6576</v>
          </cell>
          <cell r="S63">
            <v>8874</v>
          </cell>
        </row>
        <row r="64">
          <cell r="A64">
            <v>61</v>
          </cell>
          <cell r="B64">
            <v>14790</v>
          </cell>
          <cell r="C64" t="str">
            <v>147901-150000</v>
          </cell>
          <cell r="D64">
            <v>147901</v>
          </cell>
          <cell r="E64">
            <v>150000</v>
          </cell>
          <cell r="F64">
            <v>45800</v>
          </cell>
          <cell r="G64">
            <v>150000</v>
          </cell>
          <cell r="H64">
            <v>150000</v>
          </cell>
          <cell r="I64">
            <v>962</v>
          </cell>
          <cell r="J64">
            <v>92</v>
          </cell>
          <cell r="K64">
            <v>1054</v>
          </cell>
          <cell r="L64">
            <v>3366</v>
          </cell>
          <cell r="M64">
            <v>321</v>
          </cell>
          <cell r="N64">
            <v>46</v>
          </cell>
          <cell r="O64">
            <v>12</v>
          </cell>
          <cell r="P64">
            <v>3745</v>
          </cell>
          <cell r="Q64">
            <v>2111</v>
          </cell>
          <cell r="R64">
            <v>6669</v>
          </cell>
          <cell r="S64">
            <v>9000</v>
          </cell>
        </row>
        <row r="65">
          <cell r="A65">
            <v>62</v>
          </cell>
          <cell r="B65">
            <v>15000</v>
          </cell>
          <cell r="C65" t="str">
            <v>150001-156400</v>
          </cell>
          <cell r="D65">
            <v>150001</v>
          </cell>
          <cell r="E65">
            <v>156400</v>
          </cell>
          <cell r="F65">
            <v>45800</v>
          </cell>
          <cell r="G65">
            <v>156400</v>
          </cell>
          <cell r="H65">
            <v>150000</v>
          </cell>
          <cell r="I65">
            <v>962</v>
          </cell>
          <cell r="J65">
            <v>92</v>
          </cell>
          <cell r="K65">
            <v>1054</v>
          </cell>
          <cell r="L65">
            <v>3366</v>
          </cell>
          <cell r="M65">
            <v>321</v>
          </cell>
          <cell r="N65">
            <v>46</v>
          </cell>
          <cell r="O65">
            <v>12</v>
          </cell>
          <cell r="P65">
            <v>3745</v>
          </cell>
          <cell r="Q65">
            <v>2201</v>
          </cell>
          <cell r="R65">
            <v>6954</v>
          </cell>
          <cell r="S65">
            <v>9000</v>
          </cell>
        </row>
        <row r="66">
          <cell r="A66">
            <v>63</v>
          </cell>
          <cell r="B66">
            <v>15640</v>
          </cell>
          <cell r="C66" t="str">
            <v>156401-162800</v>
          </cell>
          <cell r="D66">
            <v>156401</v>
          </cell>
          <cell r="E66">
            <v>162800</v>
          </cell>
          <cell r="F66">
            <v>45800</v>
          </cell>
          <cell r="G66">
            <v>162800</v>
          </cell>
          <cell r="H66">
            <v>150000</v>
          </cell>
          <cell r="I66">
            <v>962</v>
          </cell>
          <cell r="J66">
            <v>92</v>
          </cell>
          <cell r="K66">
            <v>1054</v>
          </cell>
          <cell r="L66">
            <v>3366</v>
          </cell>
          <cell r="M66">
            <v>321</v>
          </cell>
          <cell r="N66">
            <v>46</v>
          </cell>
          <cell r="O66">
            <v>12</v>
          </cell>
          <cell r="P66">
            <v>3745</v>
          </cell>
          <cell r="Q66">
            <v>2291</v>
          </cell>
          <cell r="R66">
            <v>7238</v>
          </cell>
          <cell r="S66">
            <v>9000</v>
          </cell>
        </row>
        <row r="67">
          <cell r="A67">
            <v>64</v>
          </cell>
          <cell r="B67">
            <v>16280</v>
          </cell>
          <cell r="C67" t="str">
            <v>162801-169200</v>
          </cell>
          <cell r="D67">
            <v>162801</v>
          </cell>
          <cell r="E67">
            <v>169200</v>
          </cell>
          <cell r="F67">
            <v>45800</v>
          </cell>
          <cell r="G67">
            <v>169200</v>
          </cell>
          <cell r="H67">
            <v>150000</v>
          </cell>
          <cell r="I67">
            <v>962</v>
          </cell>
          <cell r="J67">
            <v>92</v>
          </cell>
          <cell r="K67">
            <v>1054</v>
          </cell>
          <cell r="L67">
            <v>3366</v>
          </cell>
          <cell r="M67">
            <v>321</v>
          </cell>
          <cell r="N67">
            <v>46</v>
          </cell>
          <cell r="O67">
            <v>12</v>
          </cell>
          <cell r="P67">
            <v>3745</v>
          </cell>
          <cell r="Q67">
            <v>2381</v>
          </cell>
          <cell r="R67">
            <v>7523</v>
          </cell>
          <cell r="S67">
            <v>9000</v>
          </cell>
        </row>
        <row r="68">
          <cell r="A68">
            <v>65</v>
          </cell>
          <cell r="B68">
            <v>16920</v>
          </cell>
          <cell r="C68" t="str">
            <v>169201-175600</v>
          </cell>
          <cell r="D68">
            <v>169201</v>
          </cell>
          <cell r="E68">
            <v>175600</v>
          </cell>
          <cell r="F68">
            <v>45800</v>
          </cell>
          <cell r="G68">
            <v>175600</v>
          </cell>
          <cell r="H68">
            <v>150000</v>
          </cell>
          <cell r="I68">
            <v>962</v>
          </cell>
          <cell r="J68">
            <v>92</v>
          </cell>
          <cell r="K68">
            <v>1054</v>
          </cell>
          <cell r="L68">
            <v>3366</v>
          </cell>
          <cell r="M68">
            <v>321</v>
          </cell>
          <cell r="N68">
            <v>46</v>
          </cell>
          <cell r="O68">
            <v>12</v>
          </cell>
          <cell r="P68">
            <v>3745</v>
          </cell>
          <cell r="Q68">
            <v>2471</v>
          </cell>
          <cell r="R68">
            <v>7807</v>
          </cell>
          <cell r="S68">
            <v>9000</v>
          </cell>
        </row>
        <row r="69">
          <cell r="A69">
            <v>66</v>
          </cell>
          <cell r="B69">
            <v>17560</v>
          </cell>
          <cell r="C69" t="str">
            <v>175600以上</v>
          </cell>
          <cell r="D69">
            <v>175601</v>
          </cell>
          <cell r="E69">
            <v>182000</v>
          </cell>
          <cell r="F69">
            <v>45800</v>
          </cell>
          <cell r="G69">
            <v>182000</v>
          </cell>
          <cell r="H69">
            <v>150000</v>
          </cell>
          <cell r="I69">
            <v>962</v>
          </cell>
          <cell r="J69">
            <v>92</v>
          </cell>
          <cell r="K69">
            <v>1054</v>
          </cell>
          <cell r="L69">
            <v>3366</v>
          </cell>
          <cell r="M69">
            <v>321</v>
          </cell>
          <cell r="N69">
            <v>46</v>
          </cell>
          <cell r="O69">
            <v>12</v>
          </cell>
          <cell r="P69">
            <v>3745</v>
          </cell>
          <cell r="Q69">
            <v>2561</v>
          </cell>
          <cell r="R69">
            <v>8092</v>
          </cell>
          <cell r="S69">
            <v>9000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id="2" name="表格2" displayName="表格2" ref="A2:U502" totalsRowShown="0" headerRowDxfId="90" dataDxfId="88" headerRowBorderDxfId="89" tableBorderDxfId="87">
  <autoFilter ref="A2:U502"/>
  <tableColumns count="21">
    <tableColumn id="1" name="必填_x000a_投保/聘僱單位" dataDxfId="86"/>
    <tableColumn id="2" name="必填_x000a_投保單位承辦人" dataDxfId="85"/>
    <tableColumn id="3" name="經費來源(其他：填寫計畫名稱)" dataDxfId="84"/>
    <tableColumn id="4" name="必填_x000a_計畫代碼(學校經費請填T109001" dataDxfId="83"/>
    <tableColumn id="5" name="必填_x000a_學號(校外人士請填身分證字號)" dataDxfId="82"/>
    <tableColumn id="6" name="必填_x000a_姓名" dataDxfId="81"/>
    <tableColumn id="7" name="生日_x000a_(校外人士必填)" dataDxfId="80"/>
    <tableColumn id="8" name="身分證字號_x000a_/居留證號碼" dataDxfId="79"/>
    <tableColumn id="9" name="工作職稱(教學助理、研究助理、工讀生)必填" dataDxfId="78"/>
    <tableColumn id="10" name="身分別[學生身分別]_x000a_一般生、外籍生、原住民、身心障礙生、外籍配偶、_x000a_大陸配偶_x000a_必填" dataDxfId="77"/>
    <tableColumn id="11" name="必填_x000a_工讀日期" dataDxfId="76"/>
    <tableColumn id="12" name="(函數)星期" dataDxfId="75">
      <calculatedColumnFormula>IF(E3="","",VLOOKUP(K3,日曆!$A$2:$E$1300,5,0))</calculatedColumnFormula>
    </tableColumn>
    <tableColumn id="13" name="工作內容" dataDxfId="74"/>
    <tableColumn id="14" name="必填_x000a_工作時數(時/每日)" dataDxfId="73"/>
    <tableColumn id="15" name="工作時段1" dataDxfId="72"/>
    <tableColumn id="16" name="工作時段2" dataDxfId="71"/>
    <tableColumn id="17" name="(函數)_x000a_每日薪資(時薪160)" dataDxfId="70">
      <calculatedColumnFormula>IF(E3="","",IF(R3="",N3*160,""))</calculatedColumnFormula>
    </tableColumn>
    <tableColumn id="18" name="(非月保免填)_x000a_是否月保" dataDxfId="69"/>
    <tableColumn id="19" name="(非月保免填)_x000a_月保_x000a_薪資" dataDxfId="68"/>
    <tableColumn id="20" name="備註_x000a_(總時數)" dataDxfId="67"/>
    <tableColumn id="21" name="(函數)_x000a_投保月份" dataDxfId="66">
      <calculatedColumnFormula>IF(E3="","",LEFT(K3,3)&amp;"年"&amp;RIGHT(LEFT(K3,5),2)&amp;"月")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google.com/spreadsheets/d/1He0S9fK1N8RKyEQTnucX0-VjJ0PrKIgK78mljU9X4Ok/edit?usp=sharing" TargetMode="External"/><Relationship Id="rId3" Type="http://schemas.openxmlformats.org/officeDocument/2006/relationships/hyperlink" Target="https://docs.google.com/spreadsheets/d/1oUseqf2OFTfLIrRrGPv08blor-OWrxns0AIWC8YKA4A/edit?usp=sharing" TargetMode="External"/><Relationship Id="rId7" Type="http://schemas.openxmlformats.org/officeDocument/2006/relationships/hyperlink" Target="https://docs.google.com/spreadsheets/d/1jL8gzout4niu0Bl1tn7-4NsZOWzbfMJtVS7s9IdhA3c/edit?usp=sharing" TargetMode="External"/><Relationship Id="rId2" Type="http://schemas.openxmlformats.org/officeDocument/2006/relationships/hyperlink" Target="https://docs.google.com/spreadsheets/d/1a9xxrH2HZNdT9AhiRQF_9xyMedh0n14GOTwMZ7gfZmQ/edit?usp=sharing" TargetMode="External"/><Relationship Id="rId1" Type="http://schemas.openxmlformats.org/officeDocument/2006/relationships/hyperlink" Target="https://docs.google.com/spreadsheets/d/1CeeQAj0xiKLaPtLOgDkfaHqXGLkg2nRALGQ-s8ychZ0/edit?usp=sharing" TargetMode="External"/><Relationship Id="rId6" Type="http://schemas.openxmlformats.org/officeDocument/2006/relationships/hyperlink" Target="https://docs.google.com/spreadsheets/d/1idTm1-KklwptwczE8IhX6AczaIJxo3MdAtdQEGkO5qI/edit?usp=sharing" TargetMode="External"/><Relationship Id="rId11" Type="http://schemas.openxmlformats.org/officeDocument/2006/relationships/table" Target="../tables/table1.xml"/><Relationship Id="rId5" Type="http://schemas.openxmlformats.org/officeDocument/2006/relationships/hyperlink" Target="https://docs.google.com/forms/d/e/1FAIpQLSd6jBFOihgHrglxZWnU3lB-d2GEsl063ZHK6m93hLXFhOtkjA/viewfor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docs.google.com/spreadsheets/d/1jJOvoYNv1sGmnJcoqHQvKcZZ2FhfU2jHeohcNh7CdzQ/edit?usp=sharing" TargetMode="External"/><Relationship Id="rId9" Type="http://schemas.openxmlformats.org/officeDocument/2006/relationships/hyperlink" Target="https://docs.google.com/spreadsheets/d/1-BEKp7_sbkSD-4QR6Dh67nXKlPRKjBAqF_oArhc8byE/edit?usp=sharing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02-&#25237;&#20445;&#36039;&#26009;.xlsx" TargetMode="External"/><Relationship Id="rId1" Type="http://schemas.openxmlformats.org/officeDocument/2006/relationships/hyperlink" Target="https://www.google.com/url?q=https://drive.google.com/uc?authuser%3D0%26id%3D1KuR2VcgFdDEdRnLiZyHL9ysvKCcrQRSB%26export%3Ddownload&amp;sa=D&amp;ust=1553655671410000&amp;usg=AFQjCNHoGw44HJrX9tVPQXv-WUGEADu2oA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A502"/>
  <sheetViews>
    <sheetView tabSelected="1" zoomScaleNormal="100" workbookViewId="0">
      <selection activeCell="G8" sqref="G8"/>
    </sheetView>
  </sheetViews>
  <sheetFormatPr defaultColWidth="7.125" defaultRowHeight="15.6" customHeight="1"/>
  <cols>
    <col min="1" max="2" width="7.125" style="33"/>
    <col min="3" max="4" width="7.875" style="33" customWidth="1"/>
    <col min="5" max="5" width="12.25" style="33" bestFit="1" customWidth="1"/>
    <col min="6" max="6" width="7.125" style="33"/>
    <col min="7" max="7" width="7.125" style="35"/>
    <col min="8" max="8" width="7.125" style="33"/>
    <col min="9" max="9" width="7.75" style="33" customWidth="1"/>
    <col min="10" max="10" width="7.125" style="33"/>
    <col min="11" max="11" width="8" style="35" bestFit="1" customWidth="1"/>
    <col min="12" max="12" width="5.75" style="35" customWidth="1"/>
    <col min="13" max="13" width="9" style="33" customWidth="1"/>
    <col min="14" max="14" width="7.125" style="35"/>
    <col min="15" max="16" width="9.75" style="35" customWidth="1"/>
    <col min="17" max="17" width="7.125" style="33"/>
    <col min="18" max="18" width="8.5" style="33" customWidth="1"/>
    <col min="19" max="20" width="7.125" style="33"/>
    <col min="21" max="21" width="16.125" style="134" bestFit="1" customWidth="1"/>
    <col min="22" max="22" width="6.25" style="216" bestFit="1" customWidth="1"/>
    <col min="23" max="23" width="6.25" style="212" customWidth="1"/>
    <col min="24" max="24" width="9" style="212" customWidth="1"/>
    <col min="25" max="25" width="2.625" style="33" customWidth="1"/>
    <col min="26" max="26" width="7.125" style="32"/>
    <col min="27" max="16384" width="7.125" style="33"/>
  </cols>
  <sheetData>
    <row r="1" spans="1:27" s="136" customFormat="1" ht="15.6" customHeight="1" thickTop="1" thickBot="1">
      <c r="A1" s="219" t="s">
        <v>53</v>
      </c>
      <c r="B1" s="220"/>
      <c r="C1" s="220"/>
      <c r="D1" s="220"/>
      <c r="E1" s="221" t="s">
        <v>54</v>
      </c>
      <c r="F1" s="222"/>
      <c r="G1" s="222"/>
      <c r="H1" s="222"/>
      <c r="I1" s="222"/>
      <c r="J1" s="223"/>
      <c r="K1" s="224" t="s">
        <v>55</v>
      </c>
      <c r="L1" s="224"/>
      <c r="M1" s="224"/>
      <c r="N1" s="224"/>
      <c r="O1" s="224"/>
      <c r="P1" s="224"/>
      <c r="Q1" s="225" t="s">
        <v>56</v>
      </c>
      <c r="R1" s="226"/>
      <c r="S1" s="227"/>
      <c r="T1" s="228" t="s">
        <v>85</v>
      </c>
      <c r="U1" s="228"/>
      <c r="V1" s="229"/>
      <c r="W1" s="236" t="s">
        <v>124</v>
      </c>
      <c r="X1" s="237"/>
      <c r="Z1" s="230" t="s">
        <v>88</v>
      </c>
      <c r="AA1" s="231"/>
    </row>
    <row r="2" spans="1:27" s="137" customFormat="1" ht="75" customHeight="1" thickBot="1">
      <c r="A2" s="191" t="s">
        <v>93</v>
      </c>
      <c r="B2" s="176" t="s">
        <v>94</v>
      </c>
      <c r="C2" s="176" t="s">
        <v>51</v>
      </c>
      <c r="D2" s="177" t="s">
        <v>131</v>
      </c>
      <c r="E2" s="178" t="s">
        <v>95</v>
      </c>
      <c r="F2" s="179" t="s">
        <v>133</v>
      </c>
      <c r="G2" s="180" t="s">
        <v>86</v>
      </c>
      <c r="H2" s="138" t="s">
        <v>57</v>
      </c>
      <c r="I2" s="138" t="s">
        <v>134</v>
      </c>
      <c r="J2" s="139" t="s">
        <v>135</v>
      </c>
      <c r="K2" s="181" t="s">
        <v>96</v>
      </c>
      <c r="L2" s="182" t="s">
        <v>97</v>
      </c>
      <c r="M2" s="183" t="s">
        <v>58</v>
      </c>
      <c r="N2" s="182" t="s">
        <v>122</v>
      </c>
      <c r="O2" s="182" t="s">
        <v>59</v>
      </c>
      <c r="P2" s="184" t="s">
        <v>60</v>
      </c>
      <c r="Q2" s="185" t="s">
        <v>126</v>
      </c>
      <c r="R2" s="140" t="s">
        <v>102</v>
      </c>
      <c r="S2" s="141" t="s">
        <v>103</v>
      </c>
      <c r="T2" s="186" t="s">
        <v>136</v>
      </c>
      <c r="U2" s="209" t="s">
        <v>98</v>
      </c>
      <c r="V2" s="213" t="s">
        <v>52</v>
      </c>
      <c r="W2" s="210" t="s">
        <v>125</v>
      </c>
      <c r="X2" s="210" t="s">
        <v>123</v>
      </c>
      <c r="Z2" s="232"/>
      <c r="AA2" s="233"/>
    </row>
    <row r="3" spans="1:27" ht="15.6" customHeight="1">
      <c r="A3" s="192" t="s">
        <v>106</v>
      </c>
      <c r="B3" s="130" t="s">
        <v>137</v>
      </c>
      <c r="C3" s="130" t="s">
        <v>99</v>
      </c>
      <c r="D3" s="130" t="s">
        <v>132</v>
      </c>
      <c r="E3" s="142">
        <v>100000000</v>
      </c>
      <c r="F3" s="115" t="s">
        <v>105</v>
      </c>
      <c r="G3" s="115"/>
      <c r="H3" s="115"/>
      <c r="I3" s="115" t="s">
        <v>100</v>
      </c>
      <c r="J3" s="143" t="s">
        <v>101</v>
      </c>
      <c r="K3" s="112">
        <v>1100107</v>
      </c>
      <c r="L3" s="126" t="str">
        <f>IF(E3="","",VLOOKUP(K3,日曆!$A$2:$E$1300,5,0))</f>
        <v>四</v>
      </c>
      <c r="M3" s="112"/>
      <c r="N3" s="126">
        <v>4</v>
      </c>
      <c r="O3" s="112" t="s">
        <v>120</v>
      </c>
      <c r="P3" s="127" t="s">
        <v>121</v>
      </c>
      <c r="Q3" s="144">
        <f t="shared" ref="Q3:Q66" si="0">IF(E3="","",IF(R3="",N3*160,""))</f>
        <v>640</v>
      </c>
      <c r="R3" s="118"/>
      <c r="S3" s="145"/>
      <c r="T3" s="121"/>
      <c r="U3" s="122" t="str">
        <f>IF(E3="","",LEFT(K3,3)&amp;"年"&amp;RIGHT(LEFT(K3,5),2)&amp;"月")</f>
        <v>110年01月</v>
      </c>
      <c r="V3" s="214" t="str">
        <f>""</f>
        <v/>
      </c>
      <c r="W3" s="211"/>
      <c r="X3" s="211"/>
      <c r="Z3" s="33"/>
    </row>
    <row r="4" spans="1:27" ht="15.6" customHeight="1">
      <c r="A4" s="192"/>
      <c r="B4" s="130"/>
      <c r="C4" s="130"/>
      <c r="D4" s="130"/>
      <c r="E4" s="142"/>
      <c r="F4" s="115"/>
      <c r="G4" s="115"/>
      <c r="H4" s="115"/>
      <c r="I4" s="115"/>
      <c r="J4" s="143"/>
      <c r="K4" s="112"/>
      <c r="L4" s="126" t="str">
        <f>IF(E4="","",VLOOKUP(K4,日曆!$A$2:$E$1300,5,0))</f>
        <v/>
      </c>
      <c r="M4" s="112"/>
      <c r="N4" s="126"/>
      <c r="O4" s="112"/>
      <c r="P4" s="127"/>
      <c r="Q4" s="144" t="str">
        <f t="shared" si="0"/>
        <v/>
      </c>
      <c r="R4" s="118"/>
      <c r="S4" s="145"/>
      <c r="T4" s="121"/>
      <c r="U4" s="122" t="str">
        <f t="shared" ref="U4:U66" si="1">IF(E4="","",LEFT(K4,3)&amp;"年"&amp;RIGHT(LEFT(K4,5),2)&amp;"月")</f>
        <v/>
      </c>
      <c r="V4" s="214" t="str">
        <f>""</f>
        <v/>
      </c>
      <c r="Z4" s="234" t="s">
        <v>87</v>
      </c>
      <c r="AA4" s="234"/>
    </row>
    <row r="5" spans="1:27" ht="15.6" customHeight="1">
      <c r="A5" s="192"/>
      <c r="B5" s="130"/>
      <c r="C5" s="130"/>
      <c r="D5" s="130"/>
      <c r="E5" s="142"/>
      <c r="F5" s="115"/>
      <c r="G5" s="115"/>
      <c r="H5" s="115"/>
      <c r="I5" s="115"/>
      <c r="J5" s="143"/>
      <c r="K5" s="112"/>
      <c r="L5" s="126" t="str">
        <f>IF(E5="","",VLOOKUP(K5,日曆!$A$2:$E$1300,5,0))</f>
        <v/>
      </c>
      <c r="M5" s="112"/>
      <c r="N5" s="126"/>
      <c r="O5" s="127"/>
      <c r="P5" s="127"/>
      <c r="Q5" s="144" t="str">
        <f t="shared" si="0"/>
        <v/>
      </c>
      <c r="R5" s="118"/>
      <c r="S5" s="145"/>
      <c r="T5" s="121"/>
      <c r="U5" s="122" t="str">
        <f t="shared" si="1"/>
        <v/>
      </c>
      <c r="V5" s="214" t="str">
        <f>""</f>
        <v/>
      </c>
      <c r="Z5" s="234"/>
      <c r="AA5" s="234"/>
    </row>
    <row r="6" spans="1:27" ht="15.6" customHeight="1" thickBot="1">
      <c r="A6" s="192"/>
      <c r="B6" s="130"/>
      <c r="C6" s="130"/>
      <c r="D6" s="130"/>
      <c r="E6" s="142"/>
      <c r="F6" s="115"/>
      <c r="G6" s="115"/>
      <c r="H6" s="115"/>
      <c r="I6" s="115"/>
      <c r="J6" s="143"/>
      <c r="K6" s="112"/>
      <c r="L6" s="126" t="str">
        <f>IF(E6="","",VLOOKUP(K6,日曆!$A$2:$E$1300,5,0))</f>
        <v/>
      </c>
      <c r="M6" s="112"/>
      <c r="N6" s="126"/>
      <c r="O6" s="127"/>
      <c r="P6" s="127"/>
      <c r="Q6" s="144" t="str">
        <f t="shared" si="0"/>
        <v/>
      </c>
      <c r="R6" s="118"/>
      <c r="S6" s="145"/>
      <c r="T6" s="121"/>
      <c r="U6" s="122" t="str">
        <f t="shared" si="1"/>
        <v/>
      </c>
      <c r="V6" s="214" t="str">
        <f>""</f>
        <v/>
      </c>
      <c r="Z6" s="235"/>
      <c r="AA6" s="235"/>
    </row>
    <row r="7" spans="1:27" ht="15.6" customHeight="1" thickTop="1" thickBot="1">
      <c r="A7" s="192"/>
      <c r="B7" s="130"/>
      <c r="C7" s="130"/>
      <c r="D7" s="130"/>
      <c r="E7" s="142"/>
      <c r="F7" s="115"/>
      <c r="G7" s="115"/>
      <c r="H7" s="115"/>
      <c r="I7" s="115"/>
      <c r="J7" s="143"/>
      <c r="K7" s="112"/>
      <c r="L7" s="126" t="str">
        <f>IF(E7="","",VLOOKUP(K7,日曆!$A$2:$E$1300,5,0))</f>
        <v/>
      </c>
      <c r="M7" s="112"/>
      <c r="N7" s="112"/>
      <c r="O7" s="127"/>
      <c r="P7" s="127"/>
      <c r="Q7" s="144" t="str">
        <f t="shared" si="0"/>
        <v/>
      </c>
      <c r="R7" s="118"/>
      <c r="S7" s="145"/>
      <c r="T7" s="121"/>
      <c r="U7" s="122" t="str">
        <f t="shared" si="1"/>
        <v/>
      </c>
      <c r="V7" s="214" t="str">
        <f>""</f>
        <v/>
      </c>
      <c r="Z7" s="217" t="s">
        <v>130</v>
      </c>
      <c r="AA7" s="218"/>
    </row>
    <row r="8" spans="1:27" ht="15.6" customHeight="1" thickTop="1" thickBot="1">
      <c r="A8" s="192"/>
      <c r="B8" s="130"/>
      <c r="C8" s="130"/>
      <c r="D8" s="130"/>
      <c r="E8" s="142"/>
      <c r="F8" s="115"/>
      <c r="G8" s="115"/>
      <c r="H8" s="115"/>
      <c r="I8" s="115"/>
      <c r="J8" s="143"/>
      <c r="K8" s="112"/>
      <c r="L8" s="126" t="str">
        <f>IF(E8="","",VLOOKUP(K8,日曆!$A$2:$E$1300,5,0))</f>
        <v/>
      </c>
      <c r="M8" s="112"/>
      <c r="N8" s="112"/>
      <c r="O8" s="127"/>
      <c r="P8" s="127"/>
      <c r="Q8" s="144" t="str">
        <f t="shared" si="0"/>
        <v/>
      </c>
      <c r="R8" s="118"/>
      <c r="S8" s="145"/>
      <c r="T8" s="121"/>
      <c r="U8" s="122" t="str">
        <f t="shared" si="1"/>
        <v/>
      </c>
      <c r="V8" s="214" t="str">
        <f>""</f>
        <v/>
      </c>
      <c r="Z8" s="217" t="s">
        <v>129</v>
      </c>
      <c r="AA8" s="218"/>
    </row>
    <row r="9" spans="1:27" ht="15.6" customHeight="1" thickTop="1" thickBot="1">
      <c r="A9" s="192"/>
      <c r="B9" s="130"/>
      <c r="C9" s="130"/>
      <c r="D9" s="130"/>
      <c r="E9" s="142"/>
      <c r="F9" s="115"/>
      <c r="G9" s="115"/>
      <c r="H9" s="115"/>
      <c r="I9" s="115"/>
      <c r="J9" s="143"/>
      <c r="K9" s="112"/>
      <c r="L9" s="126" t="str">
        <f>IF(E9="","",VLOOKUP(K9,日曆!$A$2:$E$1300,5,0))</f>
        <v/>
      </c>
      <c r="M9" s="112"/>
      <c r="N9" s="126"/>
      <c r="O9" s="112"/>
      <c r="P9" s="127"/>
      <c r="Q9" s="144" t="str">
        <f t="shared" si="0"/>
        <v/>
      </c>
      <c r="R9" s="118"/>
      <c r="S9" s="145"/>
      <c r="T9" s="121"/>
      <c r="U9" s="122" t="str">
        <f t="shared" si="1"/>
        <v/>
      </c>
      <c r="V9" s="214" t="str">
        <f>""</f>
        <v/>
      </c>
      <c r="Z9" s="217" t="s">
        <v>128</v>
      </c>
      <c r="AA9" s="218"/>
    </row>
    <row r="10" spans="1:27" ht="15.6" customHeight="1" thickTop="1" thickBot="1">
      <c r="A10" s="192"/>
      <c r="B10" s="130"/>
      <c r="C10" s="130"/>
      <c r="D10" s="130"/>
      <c r="E10" s="142"/>
      <c r="F10" s="115"/>
      <c r="G10" s="115"/>
      <c r="H10" s="115"/>
      <c r="I10" s="115"/>
      <c r="J10" s="143"/>
      <c r="K10" s="112"/>
      <c r="L10" s="126" t="str">
        <f>IF(E10="","",VLOOKUP(K10,日曆!$A$2:$E$1300,5,0))</f>
        <v/>
      </c>
      <c r="M10" s="112"/>
      <c r="N10" s="126"/>
      <c r="O10" s="112"/>
      <c r="P10" s="127"/>
      <c r="Q10" s="144" t="str">
        <f t="shared" si="0"/>
        <v/>
      </c>
      <c r="R10" s="118"/>
      <c r="S10" s="145"/>
      <c r="T10" s="121"/>
      <c r="U10" s="122" t="str">
        <f t="shared" si="1"/>
        <v/>
      </c>
      <c r="V10" s="214" t="str">
        <f>""</f>
        <v/>
      </c>
      <c r="Z10" s="217" t="s">
        <v>127</v>
      </c>
      <c r="AA10" s="218"/>
    </row>
    <row r="11" spans="1:27" ht="15.6" customHeight="1" thickTop="1">
      <c r="A11" s="192"/>
      <c r="B11" s="130"/>
      <c r="C11" s="130"/>
      <c r="D11" s="130"/>
      <c r="E11" s="142"/>
      <c r="F11" s="115"/>
      <c r="G11" s="115"/>
      <c r="H11" s="115"/>
      <c r="I11" s="115"/>
      <c r="J11" s="143"/>
      <c r="K11" s="112"/>
      <c r="L11" s="126" t="str">
        <f>IF(E11="","",VLOOKUP(K11,日曆!$A$2:$E$1300,5,0))</f>
        <v/>
      </c>
      <c r="M11" s="112"/>
      <c r="N11" s="126"/>
      <c r="O11" s="112"/>
      <c r="P11" s="127"/>
      <c r="Q11" s="144" t="str">
        <f t="shared" si="0"/>
        <v/>
      </c>
      <c r="R11" s="118"/>
      <c r="S11" s="145"/>
      <c r="T11" s="121"/>
      <c r="U11" s="122" t="str">
        <f t="shared" si="1"/>
        <v/>
      </c>
      <c r="V11" s="214" t="str">
        <f>""</f>
        <v/>
      </c>
      <c r="Z11" s="33"/>
    </row>
    <row r="12" spans="1:27" ht="15.6" customHeight="1">
      <c r="A12" s="192"/>
      <c r="B12" s="130"/>
      <c r="C12" s="130"/>
      <c r="D12" s="130"/>
      <c r="E12" s="142"/>
      <c r="F12" s="115"/>
      <c r="G12" s="115"/>
      <c r="H12" s="115"/>
      <c r="I12" s="115"/>
      <c r="J12" s="143"/>
      <c r="K12" s="112"/>
      <c r="L12" s="126" t="str">
        <f>IF(E12="","",VLOOKUP(K12,日曆!$A$2:$E$1300,5,0))</f>
        <v/>
      </c>
      <c r="M12" s="112"/>
      <c r="N12" s="126"/>
      <c r="O12" s="112"/>
      <c r="P12" s="127"/>
      <c r="Q12" s="144" t="str">
        <f t="shared" si="0"/>
        <v/>
      </c>
      <c r="R12" s="118"/>
      <c r="S12" s="145"/>
      <c r="T12" s="121"/>
      <c r="U12" s="122" t="str">
        <f t="shared" si="1"/>
        <v/>
      </c>
      <c r="V12" s="214" t="str">
        <f>""</f>
        <v/>
      </c>
      <c r="Z12" s="33"/>
    </row>
    <row r="13" spans="1:27" ht="15.6" customHeight="1">
      <c r="A13" s="192"/>
      <c r="B13" s="130"/>
      <c r="C13" s="130"/>
      <c r="D13" s="130"/>
      <c r="E13" s="142"/>
      <c r="F13" s="115"/>
      <c r="G13" s="115"/>
      <c r="H13" s="115"/>
      <c r="I13" s="115"/>
      <c r="J13" s="143"/>
      <c r="K13" s="112"/>
      <c r="L13" s="126" t="str">
        <f>IF(E13="","",VLOOKUP(K13,日曆!$A$2:$E$1300,5,0))</f>
        <v/>
      </c>
      <c r="M13" s="112"/>
      <c r="N13" s="126"/>
      <c r="O13" s="112"/>
      <c r="P13" s="127"/>
      <c r="Q13" s="144" t="str">
        <f t="shared" si="0"/>
        <v/>
      </c>
      <c r="R13" s="118"/>
      <c r="S13" s="145"/>
      <c r="T13" s="121"/>
      <c r="U13" s="122" t="str">
        <f t="shared" si="1"/>
        <v/>
      </c>
      <c r="V13" s="214" t="str">
        <f>""</f>
        <v/>
      </c>
      <c r="Z13" s="33"/>
    </row>
    <row r="14" spans="1:27" ht="15.6" customHeight="1">
      <c r="A14" s="192"/>
      <c r="B14" s="130"/>
      <c r="C14" s="130"/>
      <c r="D14" s="130"/>
      <c r="E14" s="142"/>
      <c r="F14" s="115"/>
      <c r="G14" s="115"/>
      <c r="H14" s="115"/>
      <c r="I14" s="115"/>
      <c r="J14" s="143"/>
      <c r="K14" s="112"/>
      <c r="L14" s="126" t="str">
        <f>IF(E14="","",VLOOKUP(K14,日曆!$A$2:$E$1300,5,0))</f>
        <v/>
      </c>
      <c r="M14" s="112"/>
      <c r="N14" s="112"/>
      <c r="O14" s="127"/>
      <c r="P14" s="127"/>
      <c r="Q14" s="144" t="str">
        <f t="shared" si="0"/>
        <v/>
      </c>
      <c r="R14" s="118"/>
      <c r="S14" s="145"/>
      <c r="T14" s="121"/>
      <c r="U14" s="122" t="str">
        <f t="shared" si="1"/>
        <v/>
      </c>
      <c r="V14" s="214" t="str">
        <f>""</f>
        <v/>
      </c>
      <c r="Z14" s="33"/>
    </row>
    <row r="15" spans="1:27" ht="15.6" customHeight="1">
      <c r="A15" s="192"/>
      <c r="B15" s="130"/>
      <c r="C15" s="130"/>
      <c r="D15" s="130"/>
      <c r="E15" s="142"/>
      <c r="F15" s="115"/>
      <c r="G15" s="115"/>
      <c r="H15" s="115"/>
      <c r="I15" s="115"/>
      <c r="J15" s="143"/>
      <c r="K15" s="112"/>
      <c r="L15" s="126" t="str">
        <f>IF(E15="","",VLOOKUP(K15,日曆!$A$2:$E$1300,5,0))</f>
        <v/>
      </c>
      <c r="M15" s="112"/>
      <c r="N15" s="112"/>
      <c r="O15" s="127"/>
      <c r="P15" s="127"/>
      <c r="Q15" s="144" t="str">
        <f t="shared" si="0"/>
        <v/>
      </c>
      <c r="R15" s="118"/>
      <c r="S15" s="145"/>
      <c r="T15" s="121"/>
      <c r="U15" s="122" t="str">
        <f t="shared" si="1"/>
        <v/>
      </c>
      <c r="V15" s="214" t="str">
        <f>""</f>
        <v/>
      </c>
      <c r="Z15" s="33"/>
    </row>
    <row r="16" spans="1:27" ht="15.6" customHeight="1">
      <c r="A16" s="192"/>
      <c r="B16" s="130"/>
      <c r="C16" s="130"/>
      <c r="D16" s="130"/>
      <c r="E16" s="142"/>
      <c r="F16" s="115"/>
      <c r="G16" s="115"/>
      <c r="H16" s="115"/>
      <c r="I16" s="115"/>
      <c r="J16" s="143"/>
      <c r="K16" s="112"/>
      <c r="L16" s="126" t="str">
        <f>IF(E16="","",VLOOKUP(K16,日曆!$A$2:$E$1300,5,0))</f>
        <v/>
      </c>
      <c r="M16" s="112"/>
      <c r="N16" s="126"/>
      <c r="O16" s="112"/>
      <c r="P16" s="127"/>
      <c r="Q16" s="144" t="str">
        <f t="shared" si="0"/>
        <v/>
      </c>
      <c r="R16" s="118"/>
      <c r="S16" s="145"/>
      <c r="T16" s="121"/>
      <c r="U16" s="122" t="str">
        <f t="shared" si="1"/>
        <v/>
      </c>
      <c r="V16" s="214" t="str">
        <f>""</f>
        <v/>
      </c>
      <c r="Z16" s="33"/>
    </row>
    <row r="17" spans="1:26" ht="15.6" customHeight="1">
      <c r="A17" s="192"/>
      <c r="B17" s="130"/>
      <c r="C17" s="130"/>
      <c r="D17" s="130"/>
      <c r="E17" s="142"/>
      <c r="F17" s="115"/>
      <c r="G17" s="115"/>
      <c r="H17" s="115"/>
      <c r="I17" s="115"/>
      <c r="J17" s="143"/>
      <c r="K17" s="112"/>
      <c r="L17" s="126" t="str">
        <f>IF(E17="","",VLOOKUP(K17,日曆!$A$2:$E$1300,5,0))</f>
        <v/>
      </c>
      <c r="M17" s="112"/>
      <c r="N17" s="126"/>
      <c r="O17" s="112"/>
      <c r="P17" s="127"/>
      <c r="Q17" s="144" t="str">
        <f t="shared" si="0"/>
        <v/>
      </c>
      <c r="R17" s="118"/>
      <c r="S17" s="145"/>
      <c r="T17" s="121"/>
      <c r="U17" s="122" t="str">
        <f t="shared" si="1"/>
        <v/>
      </c>
      <c r="V17" s="214" t="str">
        <f>""</f>
        <v/>
      </c>
      <c r="Z17" s="33"/>
    </row>
    <row r="18" spans="1:26" ht="15.6" customHeight="1">
      <c r="A18" s="192"/>
      <c r="B18" s="130"/>
      <c r="C18" s="130"/>
      <c r="D18" s="130"/>
      <c r="E18" s="142"/>
      <c r="F18" s="115"/>
      <c r="G18" s="115"/>
      <c r="H18" s="115"/>
      <c r="I18" s="115"/>
      <c r="J18" s="143"/>
      <c r="K18" s="112"/>
      <c r="L18" s="126" t="str">
        <f>IF(E18="","",VLOOKUP(K18,日曆!$A$2:$E$1300,5,0))</f>
        <v/>
      </c>
      <c r="M18" s="112"/>
      <c r="N18" s="126"/>
      <c r="O18" s="112"/>
      <c r="P18" s="127"/>
      <c r="Q18" s="144" t="str">
        <f t="shared" si="0"/>
        <v/>
      </c>
      <c r="R18" s="118"/>
      <c r="S18" s="145"/>
      <c r="T18" s="121"/>
      <c r="U18" s="122" t="str">
        <f t="shared" si="1"/>
        <v/>
      </c>
      <c r="V18" s="214" t="str">
        <f>""</f>
        <v/>
      </c>
      <c r="Z18" s="33"/>
    </row>
    <row r="19" spans="1:26" ht="15.6" customHeight="1">
      <c r="A19" s="192"/>
      <c r="B19" s="130"/>
      <c r="C19" s="130"/>
      <c r="D19" s="130"/>
      <c r="E19" s="142"/>
      <c r="F19" s="115"/>
      <c r="G19" s="115"/>
      <c r="H19" s="115"/>
      <c r="I19" s="115"/>
      <c r="J19" s="143"/>
      <c r="K19" s="112"/>
      <c r="L19" s="126" t="str">
        <f>IF(E19="","",VLOOKUP(K19,日曆!$A$2:$E$1300,5,0))</f>
        <v/>
      </c>
      <c r="M19" s="112"/>
      <c r="N19" s="126"/>
      <c r="O19" s="112"/>
      <c r="P19" s="127"/>
      <c r="Q19" s="144" t="str">
        <f t="shared" si="0"/>
        <v/>
      </c>
      <c r="R19" s="118"/>
      <c r="S19" s="145"/>
      <c r="T19" s="121"/>
      <c r="U19" s="122" t="str">
        <f t="shared" si="1"/>
        <v/>
      </c>
      <c r="V19" s="214" t="str">
        <f>""</f>
        <v/>
      </c>
      <c r="Z19" s="33"/>
    </row>
    <row r="20" spans="1:26" ht="15.6" customHeight="1">
      <c r="A20" s="192"/>
      <c r="B20" s="130"/>
      <c r="C20" s="130"/>
      <c r="D20" s="130"/>
      <c r="E20" s="142"/>
      <c r="F20" s="115"/>
      <c r="G20" s="115"/>
      <c r="H20" s="115"/>
      <c r="I20" s="115"/>
      <c r="J20" s="143"/>
      <c r="K20" s="112"/>
      <c r="L20" s="126" t="str">
        <f>IF(E20="","",VLOOKUP(K20,日曆!$A$2:$E$1300,5,0))</f>
        <v/>
      </c>
      <c r="M20" s="112"/>
      <c r="N20" s="126"/>
      <c r="O20" s="112"/>
      <c r="P20" s="127"/>
      <c r="Q20" s="144" t="str">
        <f t="shared" si="0"/>
        <v/>
      </c>
      <c r="R20" s="118"/>
      <c r="S20" s="145"/>
      <c r="T20" s="121"/>
      <c r="U20" s="122" t="str">
        <f t="shared" si="1"/>
        <v/>
      </c>
      <c r="V20" s="214" t="str">
        <f>""</f>
        <v/>
      </c>
      <c r="Z20" s="33"/>
    </row>
    <row r="21" spans="1:26" ht="15.6" customHeight="1">
      <c r="A21" s="192"/>
      <c r="B21" s="130"/>
      <c r="C21" s="130"/>
      <c r="D21" s="130"/>
      <c r="E21" s="142"/>
      <c r="F21" s="115"/>
      <c r="G21" s="115"/>
      <c r="H21" s="115"/>
      <c r="I21" s="115"/>
      <c r="J21" s="143"/>
      <c r="K21" s="112"/>
      <c r="L21" s="126" t="str">
        <f>IF(E21="","",VLOOKUP(K21,日曆!$A$2:$E$1300,5,0))</f>
        <v/>
      </c>
      <c r="M21" s="112"/>
      <c r="N21" s="112"/>
      <c r="O21" s="127"/>
      <c r="P21" s="127"/>
      <c r="Q21" s="144" t="str">
        <f t="shared" si="0"/>
        <v/>
      </c>
      <c r="R21" s="118"/>
      <c r="S21" s="145"/>
      <c r="T21" s="121"/>
      <c r="U21" s="122" t="str">
        <f t="shared" si="1"/>
        <v/>
      </c>
      <c r="V21" s="214" t="str">
        <f>""</f>
        <v/>
      </c>
    </row>
    <row r="22" spans="1:26" ht="15.6" customHeight="1">
      <c r="A22" s="192"/>
      <c r="B22" s="130"/>
      <c r="C22" s="130"/>
      <c r="D22" s="130"/>
      <c r="E22" s="142"/>
      <c r="F22" s="115"/>
      <c r="G22" s="115"/>
      <c r="H22" s="115"/>
      <c r="I22" s="115"/>
      <c r="J22" s="143"/>
      <c r="K22" s="112"/>
      <c r="L22" s="126" t="str">
        <f>IF(E22="","",VLOOKUP(K22,日曆!$A$2:$E$1300,5,0))</f>
        <v/>
      </c>
      <c r="M22" s="112"/>
      <c r="N22" s="112"/>
      <c r="O22" s="127"/>
      <c r="P22" s="127"/>
      <c r="Q22" s="144" t="str">
        <f t="shared" si="0"/>
        <v/>
      </c>
      <c r="R22" s="118"/>
      <c r="S22" s="145"/>
      <c r="T22" s="121"/>
      <c r="U22" s="122" t="str">
        <f t="shared" si="1"/>
        <v/>
      </c>
      <c r="V22" s="214" t="str">
        <f>""</f>
        <v/>
      </c>
    </row>
    <row r="23" spans="1:26" ht="15.6" customHeight="1">
      <c r="A23" s="192"/>
      <c r="B23" s="130"/>
      <c r="C23" s="130"/>
      <c r="D23" s="130"/>
      <c r="E23" s="142"/>
      <c r="F23" s="115"/>
      <c r="G23" s="115"/>
      <c r="H23" s="115"/>
      <c r="I23" s="115"/>
      <c r="J23" s="143"/>
      <c r="K23" s="112"/>
      <c r="L23" s="126" t="str">
        <f>IF(E23="","",VLOOKUP(K23,日曆!$A$2:$E$1300,5,0))</f>
        <v/>
      </c>
      <c r="M23" s="112"/>
      <c r="N23" s="126"/>
      <c r="O23" s="112"/>
      <c r="P23" s="127"/>
      <c r="Q23" s="144" t="str">
        <f t="shared" si="0"/>
        <v/>
      </c>
      <c r="R23" s="118"/>
      <c r="S23" s="145"/>
      <c r="T23" s="121"/>
      <c r="U23" s="122" t="str">
        <f t="shared" si="1"/>
        <v/>
      </c>
      <c r="V23" s="214" t="str">
        <f>""</f>
        <v/>
      </c>
    </row>
    <row r="24" spans="1:26" ht="15.6" customHeight="1">
      <c r="A24" s="192"/>
      <c r="B24" s="130"/>
      <c r="C24" s="130"/>
      <c r="D24" s="130"/>
      <c r="E24" s="142"/>
      <c r="F24" s="115"/>
      <c r="G24" s="115"/>
      <c r="H24" s="115"/>
      <c r="I24" s="115"/>
      <c r="J24" s="143"/>
      <c r="K24" s="112"/>
      <c r="L24" s="126" t="str">
        <f>IF(E24="","",VLOOKUP(K24,日曆!$A$2:$E$1300,5,0))</f>
        <v/>
      </c>
      <c r="M24" s="112"/>
      <c r="N24" s="126"/>
      <c r="O24" s="112"/>
      <c r="P24" s="127"/>
      <c r="Q24" s="144" t="str">
        <f t="shared" si="0"/>
        <v/>
      </c>
      <c r="R24" s="118"/>
      <c r="S24" s="145"/>
      <c r="T24" s="121"/>
      <c r="U24" s="122" t="str">
        <f t="shared" si="1"/>
        <v/>
      </c>
      <c r="V24" s="214" t="str">
        <f>""</f>
        <v/>
      </c>
    </row>
    <row r="25" spans="1:26" ht="15.6" customHeight="1">
      <c r="A25" s="192"/>
      <c r="B25" s="130"/>
      <c r="C25" s="130"/>
      <c r="D25" s="130"/>
      <c r="E25" s="142"/>
      <c r="F25" s="115"/>
      <c r="G25" s="115"/>
      <c r="H25" s="115"/>
      <c r="I25" s="115"/>
      <c r="J25" s="143"/>
      <c r="K25" s="112"/>
      <c r="L25" s="126" t="str">
        <f>IF(E25="","",VLOOKUP(K25,日曆!$A$2:$E$1300,5,0))</f>
        <v/>
      </c>
      <c r="M25" s="112"/>
      <c r="N25" s="126"/>
      <c r="O25" s="112"/>
      <c r="P25" s="127"/>
      <c r="Q25" s="144" t="str">
        <f t="shared" si="0"/>
        <v/>
      </c>
      <c r="R25" s="118"/>
      <c r="S25" s="145"/>
      <c r="T25" s="121"/>
      <c r="U25" s="122" t="str">
        <f t="shared" si="1"/>
        <v/>
      </c>
      <c r="V25" s="214" t="str">
        <f>""</f>
        <v/>
      </c>
    </row>
    <row r="26" spans="1:26" ht="15.6" customHeight="1">
      <c r="A26" s="192"/>
      <c r="B26" s="130"/>
      <c r="C26" s="130"/>
      <c r="D26" s="130"/>
      <c r="E26" s="142"/>
      <c r="F26" s="115"/>
      <c r="G26" s="115"/>
      <c r="H26" s="115"/>
      <c r="I26" s="115"/>
      <c r="J26" s="143"/>
      <c r="K26" s="112"/>
      <c r="L26" s="126" t="str">
        <f>IF(E26="","",VLOOKUP(K26,日曆!$A$2:$E$1300,5,0))</f>
        <v/>
      </c>
      <c r="M26" s="112"/>
      <c r="N26" s="126"/>
      <c r="O26" s="112"/>
      <c r="P26" s="127"/>
      <c r="Q26" s="144" t="str">
        <f t="shared" si="0"/>
        <v/>
      </c>
      <c r="R26" s="118"/>
      <c r="S26" s="145"/>
      <c r="T26" s="121"/>
      <c r="U26" s="122" t="str">
        <f t="shared" si="1"/>
        <v/>
      </c>
      <c r="V26" s="214" t="str">
        <f>""</f>
        <v/>
      </c>
    </row>
    <row r="27" spans="1:26" ht="15.6" customHeight="1">
      <c r="A27" s="192"/>
      <c r="B27" s="130"/>
      <c r="C27" s="130"/>
      <c r="D27" s="130"/>
      <c r="E27" s="142"/>
      <c r="F27" s="115"/>
      <c r="G27" s="115"/>
      <c r="H27" s="115"/>
      <c r="I27" s="115"/>
      <c r="J27" s="143"/>
      <c r="K27" s="112"/>
      <c r="L27" s="126" t="str">
        <f>IF(E27="","",VLOOKUP(K27,日曆!$A$2:$E$1300,5,0))</f>
        <v/>
      </c>
      <c r="M27" s="112"/>
      <c r="N27" s="126"/>
      <c r="O27" s="112"/>
      <c r="P27" s="127"/>
      <c r="Q27" s="144" t="str">
        <f t="shared" si="0"/>
        <v/>
      </c>
      <c r="R27" s="118"/>
      <c r="S27" s="145"/>
      <c r="T27" s="121"/>
      <c r="U27" s="122" t="str">
        <f t="shared" si="1"/>
        <v/>
      </c>
      <c r="V27" s="214" t="str">
        <f>""</f>
        <v/>
      </c>
    </row>
    <row r="28" spans="1:26" ht="15.6" customHeight="1">
      <c r="A28" s="192"/>
      <c r="B28" s="130"/>
      <c r="C28" s="130"/>
      <c r="D28" s="130"/>
      <c r="E28" s="142"/>
      <c r="F28" s="115"/>
      <c r="G28" s="115"/>
      <c r="H28" s="115"/>
      <c r="I28" s="115"/>
      <c r="J28" s="143"/>
      <c r="K28" s="112"/>
      <c r="L28" s="126" t="str">
        <f>IF(E28="","",VLOOKUP(K28,日曆!$A$2:$E$1300,5,0))</f>
        <v/>
      </c>
      <c r="M28" s="112"/>
      <c r="N28" s="112"/>
      <c r="O28" s="127"/>
      <c r="P28" s="127"/>
      <c r="Q28" s="144" t="str">
        <f t="shared" si="0"/>
        <v/>
      </c>
      <c r="R28" s="118"/>
      <c r="S28" s="145"/>
      <c r="T28" s="121"/>
      <c r="U28" s="122" t="str">
        <f t="shared" si="1"/>
        <v/>
      </c>
      <c r="V28" s="214" t="str">
        <f>""</f>
        <v/>
      </c>
    </row>
    <row r="29" spans="1:26" ht="15.6" customHeight="1">
      <c r="A29" s="192"/>
      <c r="B29" s="130"/>
      <c r="C29" s="130"/>
      <c r="D29" s="130"/>
      <c r="E29" s="142"/>
      <c r="F29" s="115"/>
      <c r="G29" s="115"/>
      <c r="H29" s="115"/>
      <c r="I29" s="115"/>
      <c r="J29" s="143"/>
      <c r="K29" s="112"/>
      <c r="L29" s="126" t="str">
        <f>IF(E29="","",VLOOKUP(K29,日曆!$A$2:$E$1300,5,0))</f>
        <v/>
      </c>
      <c r="M29" s="112"/>
      <c r="N29" s="112"/>
      <c r="O29" s="127"/>
      <c r="P29" s="127"/>
      <c r="Q29" s="144" t="str">
        <f t="shared" si="0"/>
        <v/>
      </c>
      <c r="R29" s="118"/>
      <c r="S29" s="145"/>
      <c r="T29" s="121"/>
      <c r="U29" s="122" t="str">
        <f t="shared" si="1"/>
        <v/>
      </c>
      <c r="V29" s="214" t="str">
        <f>""</f>
        <v/>
      </c>
    </row>
    <row r="30" spans="1:26" ht="15.6" customHeight="1">
      <c r="A30" s="192"/>
      <c r="B30" s="130"/>
      <c r="C30" s="130"/>
      <c r="D30" s="130"/>
      <c r="E30" s="142"/>
      <c r="F30" s="115"/>
      <c r="G30" s="115"/>
      <c r="H30" s="115"/>
      <c r="I30" s="115"/>
      <c r="J30" s="143"/>
      <c r="K30" s="112"/>
      <c r="L30" s="126" t="str">
        <f>IF(E30="","",VLOOKUP(K30,日曆!$A$2:$E$1300,5,0))</f>
        <v/>
      </c>
      <c r="M30" s="112"/>
      <c r="N30" s="126"/>
      <c r="O30" s="112"/>
      <c r="P30" s="127"/>
      <c r="Q30" s="144" t="str">
        <f t="shared" si="0"/>
        <v/>
      </c>
      <c r="R30" s="118"/>
      <c r="S30" s="145"/>
      <c r="T30" s="121"/>
      <c r="U30" s="122" t="str">
        <f t="shared" si="1"/>
        <v/>
      </c>
      <c r="V30" s="214" t="str">
        <f>""</f>
        <v/>
      </c>
    </row>
    <row r="31" spans="1:26" ht="15.6" customHeight="1">
      <c r="A31" s="192"/>
      <c r="B31" s="130"/>
      <c r="C31" s="130"/>
      <c r="D31" s="130"/>
      <c r="E31" s="142"/>
      <c r="F31" s="115"/>
      <c r="G31" s="115"/>
      <c r="H31" s="115"/>
      <c r="I31" s="115"/>
      <c r="J31" s="143"/>
      <c r="K31" s="112"/>
      <c r="L31" s="126" t="str">
        <f>IF(E31="","",VLOOKUP(K31,日曆!$A$2:$E$1300,5,0))</f>
        <v/>
      </c>
      <c r="M31" s="112"/>
      <c r="N31" s="126"/>
      <c r="O31" s="112"/>
      <c r="P31" s="127"/>
      <c r="Q31" s="144" t="str">
        <f t="shared" si="0"/>
        <v/>
      </c>
      <c r="R31" s="118"/>
      <c r="S31" s="145"/>
      <c r="T31" s="121"/>
      <c r="U31" s="122" t="str">
        <f t="shared" si="1"/>
        <v/>
      </c>
      <c r="V31" s="214" t="str">
        <f>""</f>
        <v/>
      </c>
    </row>
    <row r="32" spans="1:26" ht="15.6" customHeight="1">
      <c r="A32" s="192"/>
      <c r="B32" s="130"/>
      <c r="C32" s="130"/>
      <c r="D32" s="130"/>
      <c r="E32" s="142"/>
      <c r="F32" s="115"/>
      <c r="G32" s="115"/>
      <c r="H32" s="115"/>
      <c r="I32" s="115"/>
      <c r="J32" s="143"/>
      <c r="K32" s="112"/>
      <c r="L32" s="126" t="str">
        <f>IF(E32="","",VLOOKUP(K32,日曆!$A$2:$E$1300,5,0))</f>
        <v/>
      </c>
      <c r="M32" s="112"/>
      <c r="N32" s="126"/>
      <c r="O32" s="112"/>
      <c r="P32" s="127"/>
      <c r="Q32" s="144" t="str">
        <f t="shared" si="0"/>
        <v/>
      </c>
      <c r="R32" s="118"/>
      <c r="S32" s="145"/>
      <c r="T32" s="121"/>
      <c r="U32" s="122" t="str">
        <f t="shared" si="1"/>
        <v/>
      </c>
      <c r="V32" s="214" t="str">
        <f>""</f>
        <v/>
      </c>
    </row>
    <row r="33" spans="1:26" ht="15.6" customHeight="1">
      <c r="A33" s="192"/>
      <c r="B33" s="130"/>
      <c r="C33" s="130"/>
      <c r="D33" s="130"/>
      <c r="E33" s="142"/>
      <c r="F33" s="115"/>
      <c r="G33" s="115"/>
      <c r="H33" s="115"/>
      <c r="I33" s="115"/>
      <c r="J33" s="143"/>
      <c r="K33" s="112"/>
      <c r="L33" s="126" t="str">
        <f>IF(E33="","",VLOOKUP(K33,日曆!$A$2:$E$1300,5,0))</f>
        <v/>
      </c>
      <c r="M33" s="112"/>
      <c r="N33" s="126"/>
      <c r="O33" s="112"/>
      <c r="P33" s="127"/>
      <c r="Q33" s="144" t="str">
        <f t="shared" si="0"/>
        <v/>
      </c>
      <c r="R33" s="118"/>
      <c r="S33" s="145"/>
      <c r="T33" s="121"/>
      <c r="U33" s="122" t="str">
        <f t="shared" si="1"/>
        <v/>
      </c>
      <c r="V33" s="214" t="str">
        <f>""</f>
        <v/>
      </c>
    </row>
    <row r="34" spans="1:26" ht="15.6" customHeight="1">
      <c r="A34" s="192"/>
      <c r="B34" s="130"/>
      <c r="C34" s="130"/>
      <c r="D34" s="130"/>
      <c r="E34" s="142"/>
      <c r="F34" s="115"/>
      <c r="G34" s="115"/>
      <c r="H34" s="115"/>
      <c r="I34" s="115"/>
      <c r="J34" s="143"/>
      <c r="K34" s="112"/>
      <c r="L34" s="126" t="str">
        <f>IF(E34="","",VLOOKUP(K34,日曆!$A$2:$E$1300,5,0))</f>
        <v/>
      </c>
      <c r="M34" s="112"/>
      <c r="N34" s="126"/>
      <c r="O34" s="112"/>
      <c r="P34" s="127"/>
      <c r="Q34" s="144" t="str">
        <f t="shared" si="0"/>
        <v/>
      </c>
      <c r="R34" s="118"/>
      <c r="S34" s="145"/>
      <c r="T34" s="121"/>
      <c r="U34" s="122" t="str">
        <f t="shared" si="1"/>
        <v/>
      </c>
      <c r="V34" s="214" t="str">
        <f>""</f>
        <v/>
      </c>
    </row>
    <row r="35" spans="1:26" ht="15.6" customHeight="1">
      <c r="A35" s="192"/>
      <c r="B35" s="130"/>
      <c r="C35" s="130"/>
      <c r="D35" s="130"/>
      <c r="E35" s="142"/>
      <c r="F35" s="115"/>
      <c r="G35" s="115"/>
      <c r="H35" s="115"/>
      <c r="I35" s="115"/>
      <c r="J35" s="143"/>
      <c r="K35" s="112"/>
      <c r="L35" s="126" t="str">
        <f>IF(E35="","",VLOOKUP(K35,日曆!$A$2:$E$1300,5,0))</f>
        <v/>
      </c>
      <c r="M35" s="112"/>
      <c r="N35" s="126"/>
      <c r="O35" s="127"/>
      <c r="P35" s="127"/>
      <c r="Q35" s="144" t="str">
        <f t="shared" si="0"/>
        <v/>
      </c>
      <c r="R35" s="118"/>
      <c r="S35" s="145"/>
      <c r="T35" s="121"/>
      <c r="U35" s="122" t="str">
        <f t="shared" si="1"/>
        <v/>
      </c>
      <c r="V35" s="214" t="str">
        <f>""</f>
        <v/>
      </c>
      <c r="Z35" s="34"/>
    </row>
    <row r="36" spans="1:26" ht="15.6" customHeight="1">
      <c r="A36" s="192"/>
      <c r="B36" s="130"/>
      <c r="C36" s="130"/>
      <c r="D36" s="130"/>
      <c r="E36" s="142"/>
      <c r="F36" s="115"/>
      <c r="G36" s="115"/>
      <c r="H36" s="115"/>
      <c r="I36" s="115"/>
      <c r="J36" s="143"/>
      <c r="K36" s="112"/>
      <c r="L36" s="126" t="str">
        <f>IF(E36="","",VLOOKUP(K36,日曆!$A$2:$E$1300,5,0))</f>
        <v/>
      </c>
      <c r="M36" s="112"/>
      <c r="N36" s="126"/>
      <c r="O36" s="127"/>
      <c r="P36" s="127"/>
      <c r="Q36" s="144" t="str">
        <f t="shared" si="0"/>
        <v/>
      </c>
      <c r="R36" s="118"/>
      <c r="S36" s="145"/>
      <c r="T36" s="121"/>
      <c r="U36" s="122" t="str">
        <f t="shared" si="1"/>
        <v/>
      </c>
      <c r="V36" s="214" t="str">
        <f>""</f>
        <v/>
      </c>
    </row>
    <row r="37" spans="1:26" ht="15.6" customHeight="1">
      <c r="A37" s="192"/>
      <c r="B37" s="130"/>
      <c r="C37" s="130"/>
      <c r="D37" s="130"/>
      <c r="E37" s="142"/>
      <c r="F37" s="115"/>
      <c r="G37" s="115"/>
      <c r="H37" s="115"/>
      <c r="I37" s="115"/>
      <c r="J37" s="143"/>
      <c r="K37" s="112"/>
      <c r="L37" s="126" t="str">
        <f>IF(E37="","",VLOOKUP(K37,日曆!$A$2:$E$1300,5,0))</f>
        <v/>
      </c>
      <c r="M37" s="112"/>
      <c r="N37" s="112"/>
      <c r="O37" s="127"/>
      <c r="P37" s="127"/>
      <c r="Q37" s="144" t="str">
        <f t="shared" si="0"/>
        <v/>
      </c>
      <c r="R37" s="118"/>
      <c r="S37" s="145"/>
      <c r="T37" s="121"/>
      <c r="U37" s="122" t="str">
        <f t="shared" si="1"/>
        <v/>
      </c>
      <c r="V37" s="214" t="str">
        <f>""</f>
        <v/>
      </c>
    </row>
    <row r="38" spans="1:26" ht="15.6" customHeight="1">
      <c r="A38" s="192"/>
      <c r="B38" s="130"/>
      <c r="C38" s="130"/>
      <c r="D38" s="130"/>
      <c r="E38" s="142"/>
      <c r="F38" s="115"/>
      <c r="G38" s="115"/>
      <c r="H38" s="115"/>
      <c r="I38" s="115"/>
      <c r="J38" s="143"/>
      <c r="K38" s="112"/>
      <c r="L38" s="126" t="str">
        <f>IF(E38="","",VLOOKUP(K38,日曆!$A$2:$E$1300,5,0))</f>
        <v/>
      </c>
      <c r="M38" s="112"/>
      <c r="N38" s="112"/>
      <c r="O38" s="127"/>
      <c r="P38" s="127"/>
      <c r="Q38" s="144" t="str">
        <f t="shared" si="0"/>
        <v/>
      </c>
      <c r="R38" s="118"/>
      <c r="S38" s="145"/>
      <c r="T38" s="121"/>
      <c r="U38" s="122" t="str">
        <f t="shared" si="1"/>
        <v/>
      </c>
      <c r="V38" s="214" t="str">
        <f>""</f>
        <v/>
      </c>
    </row>
    <row r="39" spans="1:26" ht="15.6" customHeight="1">
      <c r="A39" s="192"/>
      <c r="B39" s="130"/>
      <c r="C39" s="130"/>
      <c r="D39" s="130"/>
      <c r="E39" s="142"/>
      <c r="F39" s="115"/>
      <c r="G39" s="115"/>
      <c r="H39" s="115"/>
      <c r="I39" s="115"/>
      <c r="J39" s="143"/>
      <c r="K39" s="112"/>
      <c r="L39" s="126" t="str">
        <f>IF(E39="","",VLOOKUP(K39,日曆!$A$2:$E$1300,5,0))</f>
        <v/>
      </c>
      <c r="M39" s="112"/>
      <c r="N39" s="126"/>
      <c r="O39" s="112"/>
      <c r="P39" s="127"/>
      <c r="Q39" s="144" t="str">
        <f t="shared" si="0"/>
        <v/>
      </c>
      <c r="R39" s="118"/>
      <c r="S39" s="145"/>
      <c r="T39" s="121"/>
      <c r="U39" s="122" t="str">
        <f t="shared" si="1"/>
        <v/>
      </c>
      <c r="V39" s="214" t="str">
        <f>""</f>
        <v/>
      </c>
    </row>
    <row r="40" spans="1:26" ht="15.6" customHeight="1">
      <c r="A40" s="192"/>
      <c r="B40" s="130"/>
      <c r="C40" s="130"/>
      <c r="D40" s="130"/>
      <c r="E40" s="142"/>
      <c r="F40" s="115"/>
      <c r="G40" s="115"/>
      <c r="H40" s="115"/>
      <c r="I40" s="115"/>
      <c r="J40" s="143"/>
      <c r="K40" s="112"/>
      <c r="L40" s="126" t="str">
        <f>IF(E40="","",VLOOKUP(K40,日曆!$A$2:$E$1300,5,0))</f>
        <v/>
      </c>
      <c r="M40" s="112"/>
      <c r="N40" s="126"/>
      <c r="O40" s="112"/>
      <c r="P40" s="127"/>
      <c r="Q40" s="144" t="str">
        <f t="shared" si="0"/>
        <v/>
      </c>
      <c r="R40" s="118"/>
      <c r="S40" s="145"/>
      <c r="T40" s="121"/>
      <c r="U40" s="122" t="str">
        <f t="shared" si="1"/>
        <v/>
      </c>
      <c r="V40" s="214" t="str">
        <f>""</f>
        <v/>
      </c>
    </row>
    <row r="41" spans="1:26" ht="15.6" customHeight="1">
      <c r="A41" s="192"/>
      <c r="B41" s="130"/>
      <c r="C41" s="130"/>
      <c r="D41" s="130"/>
      <c r="E41" s="142"/>
      <c r="F41" s="115"/>
      <c r="G41" s="115"/>
      <c r="H41" s="115"/>
      <c r="I41" s="115"/>
      <c r="J41" s="143"/>
      <c r="K41" s="112"/>
      <c r="L41" s="126" t="str">
        <f>IF(E41="","",VLOOKUP(K41,日曆!$A$2:$E$1300,5,0))</f>
        <v/>
      </c>
      <c r="M41" s="112"/>
      <c r="N41" s="126"/>
      <c r="O41" s="112"/>
      <c r="P41" s="127"/>
      <c r="Q41" s="144" t="str">
        <f t="shared" si="0"/>
        <v/>
      </c>
      <c r="R41" s="118"/>
      <c r="S41" s="145"/>
      <c r="T41" s="121"/>
      <c r="U41" s="122" t="str">
        <f t="shared" si="1"/>
        <v/>
      </c>
      <c r="V41" s="214" t="str">
        <f>""</f>
        <v/>
      </c>
    </row>
    <row r="42" spans="1:26" ht="15.6" customHeight="1">
      <c r="A42" s="192"/>
      <c r="B42" s="130"/>
      <c r="C42" s="130"/>
      <c r="D42" s="130"/>
      <c r="E42" s="142"/>
      <c r="F42" s="115"/>
      <c r="G42" s="115"/>
      <c r="H42" s="115"/>
      <c r="I42" s="115"/>
      <c r="J42" s="143"/>
      <c r="K42" s="112"/>
      <c r="L42" s="126" t="str">
        <f>IF(E42="","",VLOOKUP(K42,日曆!$A$2:$E$1300,5,0))</f>
        <v/>
      </c>
      <c r="M42" s="112"/>
      <c r="N42" s="126"/>
      <c r="O42" s="112"/>
      <c r="P42" s="127"/>
      <c r="Q42" s="144" t="str">
        <f t="shared" si="0"/>
        <v/>
      </c>
      <c r="R42" s="118"/>
      <c r="S42" s="145"/>
      <c r="T42" s="121"/>
      <c r="U42" s="122" t="str">
        <f t="shared" si="1"/>
        <v/>
      </c>
      <c r="V42" s="214" t="str">
        <f>""</f>
        <v/>
      </c>
    </row>
    <row r="43" spans="1:26" ht="15.6" customHeight="1">
      <c r="A43" s="192"/>
      <c r="B43" s="130"/>
      <c r="C43" s="130"/>
      <c r="D43" s="130"/>
      <c r="E43" s="142"/>
      <c r="F43" s="115"/>
      <c r="G43" s="115"/>
      <c r="H43" s="115"/>
      <c r="I43" s="115"/>
      <c r="J43" s="143"/>
      <c r="K43" s="112"/>
      <c r="L43" s="126" t="str">
        <f>IF(E43="","",VLOOKUP(K43,日曆!$A$2:$E$1300,5,0))</f>
        <v/>
      </c>
      <c r="M43" s="112"/>
      <c r="N43" s="126"/>
      <c r="O43" s="112"/>
      <c r="P43" s="127"/>
      <c r="Q43" s="144" t="str">
        <f t="shared" si="0"/>
        <v/>
      </c>
      <c r="R43" s="118"/>
      <c r="S43" s="145"/>
      <c r="T43" s="121"/>
      <c r="U43" s="122" t="str">
        <f t="shared" si="1"/>
        <v/>
      </c>
      <c r="V43" s="214" t="str">
        <f>""</f>
        <v/>
      </c>
    </row>
    <row r="44" spans="1:26" ht="15.6" customHeight="1">
      <c r="A44" s="192"/>
      <c r="B44" s="130"/>
      <c r="C44" s="130"/>
      <c r="D44" s="130"/>
      <c r="E44" s="142"/>
      <c r="F44" s="115"/>
      <c r="G44" s="115"/>
      <c r="H44" s="115"/>
      <c r="I44" s="115"/>
      <c r="J44" s="143"/>
      <c r="K44" s="112"/>
      <c r="L44" s="126" t="str">
        <f>IF(E44="","",VLOOKUP(K44,日曆!$A$2:$E$1300,5,0))</f>
        <v/>
      </c>
      <c r="M44" s="112"/>
      <c r="N44" s="112"/>
      <c r="O44" s="127"/>
      <c r="P44" s="127"/>
      <c r="Q44" s="144" t="str">
        <f t="shared" si="0"/>
        <v/>
      </c>
      <c r="R44" s="118"/>
      <c r="S44" s="145"/>
      <c r="T44" s="121"/>
      <c r="U44" s="122" t="str">
        <f t="shared" si="1"/>
        <v/>
      </c>
      <c r="V44" s="214" t="str">
        <f>""</f>
        <v/>
      </c>
    </row>
    <row r="45" spans="1:26" ht="15.6" customHeight="1">
      <c r="A45" s="192"/>
      <c r="B45" s="130"/>
      <c r="C45" s="130"/>
      <c r="D45" s="130"/>
      <c r="E45" s="142"/>
      <c r="F45" s="115"/>
      <c r="G45" s="115"/>
      <c r="H45" s="115"/>
      <c r="I45" s="115"/>
      <c r="J45" s="143"/>
      <c r="K45" s="112"/>
      <c r="L45" s="126" t="str">
        <f>IF(E45="","",VLOOKUP(K45,日曆!$A$2:$E$1300,5,0))</f>
        <v/>
      </c>
      <c r="M45" s="112"/>
      <c r="N45" s="112"/>
      <c r="O45" s="127"/>
      <c r="P45" s="127"/>
      <c r="Q45" s="144" t="str">
        <f t="shared" si="0"/>
        <v/>
      </c>
      <c r="R45" s="118"/>
      <c r="S45" s="145"/>
      <c r="T45" s="121"/>
      <c r="U45" s="122" t="str">
        <f t="shared" si="1"/>
        <v/>
      </c>
      <c r="V45" s="214" t="str">
        <f>""</f>
        <v/>
      </c>
    </row>
    <row r="46" spans="1:26" ht="15.6" customHeight="1">
      <c r="A46" s="192"/>
      <c r="B46" s="130"/>
      <c r="C46" s="130"/>
      <c r="D46" s="130"/>
      <c r="E46" s="142"/>
      <c r="F46" s="115"/>
      <c r="G46" s="115"/>
      <c r="H46" s="115"/>
      <c r="I46" s="115"/>
      <c r="J46" s="143"/>
      <c r="K46" s="112"/>
      <c r="L46" s="126" t="str">
        <f>IF(E46="","",VLOOKUP(K46,日曆!$A$2:$E$1300,5,0))</f>
        <v/>
      </c>
      <c r="M46" s="112"/>
      <c r="N46" s="126"/>
      <c r="O46" s="112"/>
      <c r="P46" s="127"/>
      <c r="Q46" s="144" t="str">
        <f t="shared" si="0"/>
        <v/>
      </c>
      <c r="R46" s="118"/>
      <c r="S46" s="145"/>
      <c r="T46" s="121"/>
      <c r="U46" s="122" t="str">
        <f t="shared" si="1"/>
        <v/>
      </c>
      <c r="V46" s="214" t="str">
        <f>""</f>
        <v/>
      </c>
    </row>
    <row r="47" spans="1:26" ht="15.6" customHeight="1">
      <c r="A47" s="192"/>
      <c r="B47" s="130"/>
      <c r="C47" s="130"/>
      <c r="D47" s="130"/>
      <c r="E47" s="142"/>
      <c r="F47" s="115"/>
      <c r="G47" s="115"/>
      <c r="H47" s="115"/>
      <c r="I47" s="115"/>
      <c r="J47" s="143"/>
      <c r="K47" s="112"/>
      <c r="L47" s="126" t="str">
        <f>IF(E47="","",VLOOKUP(K47,日曆!$A$2:$E$1300,5,0))</f>
        <v/>
      </c>
      <c r="M47" s="112"/>
      <c r="N47" s="126"/>
      <c r="O47" s="112"/>
      <c r="P47" s="127"/>
      <c r="Q47" s="144" t="str">
        <f t="shared" si="0"/>
        <v/>
      </c>
      <c r="R47" s="118"/>
      <c r="S47" s="145"/>
      <c r="T47" s="121"/>
      <c r="U47" s="122" t="str">
        <f t="shared" si="1"/>
        <v/>
      </c>
      <c r="V47" s="214" t="str">
        <f>""</f>
        <v/>
      </c>
    </row>
    <row r="48" spans="1:26" ht="15.6" customHeight="1">
      <c r="A48" s="192"/>
      <c r="B48" s="130"/>
      <c r="C48" s="130"/>
      <c r="D48" s="130"/>
      <c r="E48" s="142"/>
      <c r="F48" s="115"/>
      <c r="G48" s="115"/>
      <c r="H48" s="115"/>
      <c r="I48" s="115"/>
      <c r="J48" s="143"/>
      <c r="K48" s="112"/>
      <c r="L48" s="126" t="str">
        <f>IF(E48="","",VLOOKUP(K48,日曆!$A$2:$E$1300,5,0))</f>
        <v/>
      </c>
      <c r="M48" s="112"/>
      <c r="N48" s="126"/>
      <c r="O48" s="112"/>
      <c r="P48" s="127"/>
      <c r="Q48" s="144" t="str">
        <f t="shared" si="0"/>
        <v/>
      </c>
      <c r="R48" s="118"/>
      <c r="S48" s="145"/>
      <c r="T48" s="121"/>
      <c r="U48" s="122" t="str">
        <f t="shared" si="1"/>
        <v/>
      </c>
      <c r="V48" s="214" t="str">
        <f>""</f>
        <v/>
      </c>
    </row>
    <row r="49" spans="1:26" ht="15.6" customHeight="1">
      <c r="A49" s="192"/>
      <c r="B49" s="130"/>
      <c r="C49" s="130"/>
      <c r="D49" s="130"/>
      <c r="E49" s="142"/>
      <c r="F49" s="115"/>
      <c r="G49" s="115"/>
      <c r="H49" s="115"/>
      <c r="I49" s="115"/>
      <c r="J49" s="143"/>
      <c r="K49" s="112"/>
      <c r="L49" s="126" t="str">
        <f>IF(E49="","",VLOOKUP(K49,日曆!$A$2:$E$1300,5,0))</f>
        <v/>
      </c>
      <c r="M49" s="112"/>
      <c r="N49" s="126"/>
      <c r="O49" s="112"/>
      <c r="P49" s="127"/>
      <c r="Q49" s="144" t="str">
        <f t="shared" si="0"/>
        <v/>
      </c>
      <c r="R49" s="118"/>
      <c r="S49" s="145"/>
      <c r="T49" s="121"/>
      <c r="U49" s="122" t="str">
        <f t="shared" si="1"/>
        <v/>
      </c>
      <c r="V49" s="214" t="str">
        <f>""</f>
        <v/>
      </c>
    </row>
    <row r="50" spans="1:26" ht="15.6" customHeight="1">
      <c r="A50" s="192"/>
      <c r="B50" s="130"/>
      <c r="C50" s="130"/>
      <c r="D50" s="130"/>
      <c r="E50" s="142"/>
      <c r="F50" s="115"/>
      <c r="G50" s="115"/>
      <c r="H50" s="115"/>
      <c r="I50" s="115"/>
      <c r="J50" s="143"/>
      <c r="K50" s="112"/>
      <c r="L50" s="126" t="str">
        <f>IF(E50="","",VLOOKUP(K50,日曆!$A$2:$E$1300,5,0))</f>
        <v/>
      </c>
      <c r="M50" s="112"/>
      <c r="N50" s="126"/>
      <c r="O50" s="112"/>
      <c r="P50" s="127"/>
      <c r="Q50" s="144" t="str">
        <f t="shared" si="0"/>
        <v/>
      </c>
      <c r="R50" s="118"/>
      <c r="S50" s="145"/>
      <c r="T50" s="121"/>
      <c r="U50" s="122" t="str">
        <f t="shared" si="1"/>
        <v/>
      </c>
      <c r="V50" s="214" t="str">
        <f>""</f>
        <v/>
      </c>
    </row>
    <row r="51" spans="1:26" ht="15.6" customHeight="1">
      <c r="A51" s="192"/>
      <c r="B51" s="130"/>
      <c r="C51" s="130"/>
      <c r="D51" s="130"/>
      <c r="E51" s="142"/>
      <c r="F51" s="115"/>
      <c r="G51" s="115"/>
      <c r="H51" s="115"/>
      <c r="I51" s="115"/>
      <c r="J51" s="143"/>
      <c r="K51" s="112"/>
      <c r="L51" s="126" t="str">
        <f>IF(E51="","",VLOOKUP(K51,日曆!$A$2:$E$1300,5,0))</f>
        <v/>
      </c>
      <c r="M51" s="112"/>
      <c r="N51" s="112"/>
      <c r="O51" s="127"/>
      <c r="P51" s="127"/>
      <c r="Q51" s="144" t="str">
        <f t="shared" si="0"/>
        <v/>
      </c>
      <c r="R51" s="118"/>
      <c r="S51" s="145"/>
      <c r="T51" s="121"/>
      <c r="U51" s="122" t="str">
        <f t="shared" si="1"/>
        <v/>
      </c>
      <c r="V51" s="214" t="str">
        <f>""</f>
        <v/>
      </c>
    </row>
    <row r="52" spans="1:26" ht="15.6" customHeight="1">
      <c r="A52" s="192"/>
      <c r="B52" s="130"/>
      <c r="C52" s="130"/>
      <c r="D52" s="130"/>
      <c r="E52" s="142"/>
      <c r="F52" s="115"/>
      <c r="G52" s="115"/>
      <c r="H52" s="115"/>
      <c r="I52" s="115"/>
      <c r="J52" s="143"/>
      <c r="K52" s="112"/>
      <c r="L52" s="126" t="str">
        <f>IF(E52="","",VLOOKUP(K52,日曆!$A$2:$E$1300,5,0))</f>
        <v/>
      </c>
      <c r="M52" s="112"/>
      <c r="N52" s="112"/>
      <c r="O52" s="127"/>
      <c r="P52" s="127"/>
      <c r="Q52" s="144" t="str">
        <f t="shared" si="0"/>
        <v/>
      </c>
      <c r="R52" s="118"/>
      <c r="S52" s="145"/>
      <c r="T52" s="121"/>
      <c r="U52" s="122" t="str">
        <f t="shared" si="1"/>
        <v/>
      </c>
      <c r="V52" s="214" t="str">
        <f>""</f>
        <v/>
      </c>
    </row>
    <row r="53" spans="1:26" ht="15.6" customHeight="1">
      <c r="A53" s="192"/>
      <c r="B53" s="130"/>
      <c r="C53" s="130"/>
      <c r="D53" s="130"/>
      <c r="E53" s="142"/>
      <c r="F53" s="115"/>
      <c r="G53" s="115"/>
      <c r="H53" s="115"/>
      <c r="I53" s="115"/>
      <c r="J53" s="143"/>
      <c r="K53" s="112"/>
      <c r="L53" s="126" t="str">
        <f>IF(E53="","",VLOOKUP(K53,日曆!$A$2:$E$1300,5,0))</f>
        <v/>
      </c>
      <c r="M53" s="112"/>
      <c r="N53" s="126"/>
      <c r="O53" s="112"/>
      <c r="P53" s="127"/>
      <c r="Q53" s="144" t="str">
        <f t="shared" si="0"/>
        <v/>
      </c>
      <c r="R53" s="118"/>
      <c r="S53" s="145"/>
      <c r="T53" s="121"/>
      <c r="U53" s="122" t="str">
        <f t="shared" si="1"/>
        <v/>
      </c>
      <c r="V53" s="214" t="str">
        <f>""</f>
        <v/>
      </c>
    </row>
    <row r="54" spans="1:26" ht="15.6" customHeight="1">
      <c r="A54" s="192"/>
      <c r="B54" s="130"/>
      <c r="C54" s="130"/>
      <c r="D54" s="130"/>
      <c r="E54" s="142"/>
      <c r="F54" s="115"/>
      <c r="G54" s="115"/>
      <c r="H54" s="115"/>
      <c r="I54" s="115"/>
      <c r="J54" s="143"/>
      <c r="K54" s="112"/>
      <c r="L54" s="126" t="str">
        <f>IF(E54="","",VLOOKUP(K54,日曆!$A$2:$E$1300,5,0))</f>
        <v/>
      </c>
      <c r="M54" s="112"/>
      <c r="N54" s="126"/>
      <c r="O54" s="112"/>
      <c r="P54" s="127"/>
      <c r="Q54" s="144" t="str">
        <f t="shared" si="0"/>
        <v/>
      </c>
      <c r="R54" s="118"/>
      <c r="S54" s="145"/>
      <c r="T54" s="121"/>
      <c r="U54" s="122" t="str">
        <f t="shared" si="1"/>
        <v/>
      </c>
      <c r="V54" s="214" t="str">
        <f>""</f>
        <v/>
      </c>
    </row>
    <row r="55" spans="1:26" ht="15.6" customHeight="1">
      <c r="A55" s="192"/>
      <c r="B55" s="130"/>
      <c r="C55" s="130"/>
      <c r="D55" s="130"/>
      <c r="E55" s="142"/>
      <c r="F55" s="115"/>
      <c r="G55" s="115"/>
      <c r="H55" s="115"/>
      <c r="I55" s="115"/>
      <c r="J55" s="143"/>
      <c r="K55" s="112"/>
      <c r="L55" s="126" t="str">
        <f>IF(E55="","",VLOOKUP(K55,日曆!$A$2:$E$1300,5,0))</f>
        <v/>
      </c>
      <c r="M55" s="112"/>
      <c r="N55" s="126"/>
      <c r="O55" s="112"/>
      <c r="P55" s="127"/>
      <c r="Q55" s="144" t="str">
        <f t="shared" si="0"/>
        <v/>
      </c>
      <c r="R55" s="118"/>
      <c r="S55" s="145"/>
      <c r="T55" s="121"/>
      <c r="U55" s="122" t="str">
        <f t="shared" si="1"/>
        <v/>
      </c>
      <c r="V55" s="214" t="str">
        <f>""</f>
        <v/>
      </c>
      <c r="Z55" s="34"/>
    </row>
    <row r="56" spans="1:26" ht="15.6" customHeight="1">
      <c r="A56" s="192"/>
      <c r="B56" s="130"/>
      <c r="C56" s="130"/>
      <c r="D56" s="130"/>
      <c r="E56" s="142"/>
      <c r="F56" s="115"/>
      <c r="G56" s="115"/>
      <c r="H56" s="115"/>
      <c r="I56" s="115"/>
      <c r="J56" s="143"/>
      <c r="K56" s="112"/>
      <c r="L56" s="126" t="str">
        <f>IF(E56="","",VLOOKUP(K56,日曆!$A$2:$E$1300,5,0))</f>
        <v/>
      </c>
      <c r="M56" s="112"/>
      <c r="N56" s="126"/>
      <c r="O56" s="112"/>
      <c r="P56" s="127"/>
      <c r="Q56" s="144" t="str">
        <f t="shared" si="0"/>
        <v/>
      </c>
      <c r="R56" s="118"/>
      <c r="S56" s="145"/>
      <c r="T56" s="121"/>
      <c r="U56" s="122" t="str">
        <f t="shared" si="1"/>
        <v/>
      </c>
      <c r="V56" s="214" t="str">
        <f>""</f>
        <v/>
      </c>
    </row>
    <row r="57" spans="1:26" ht="15.6" customHeight="1">
      <c r="A57" s="192"/>
      <c r="B57" s="130"/>
      <c r="C57" s="130"/>
      <c r="D57" s="130"/>
      <c r="E57" s="142"/>
      <c r="F57" s="115"/>
      <c r="G57" s="115"/>
      <c r="H57" s="115"/>
      <c r="I57" s="115"/>
      <c r="J57" s="143"/>
      <c r="K57" s="112"/>
      <c r="L57" s="126" t="str">
        <f>IF(E57="","",VLOOKUP(K57,日曆!$A$2:$E$1300,5,0))</f>
        <v/>
      </c>
      <c r="M57" s="112"/>
      <c r="N57" s="126"/>
      <c r="O57" s="112"/>
      <c r="P57" s="127"/>
      <c r="Q57" s="144" t="str">
        <f t="shared" si="0"/>
        <v/>
      </c>
      <c r="R57" s="118"/>
      <c r="S57" s="145"/>
      <c r="T57" s="121"/>
      <c r="U57" s="122" t="str">
        <f t="shared" si="1"/>
        <v/>
      </c>
      <c r="V57" s="214" t="str">
        <f>""</f>
        <v/>
      </c>
    </row>
    <row r="58" spans="1:26" ht="15.6" customHeight="1">
      <c r="A58" s="192"/>
      <c r="B58" s="130"/>
      <c r="C58" s="130"/>
      <c r="D58" s="130"/>
      <c r="E58" s="142"/>
      <c r="F58" s="115"/>
      <c r="G58" s="115"/>
      <c r="H58" s="115"/>
      <c r="I58" s="115"/>
      <c r="J58" s="143"/>
      <c r="K58" s="112"/>
      <c r="L58" s="126" t="str">
        <f>IF(E58="","",VLOOKUP(K58,日曆!$A$2:$E$1300,5,0))</f>
        <v/>
      </c>
      <c r="M58" s="112"/>
      <c r="N58" s="112"/>
      <c r="O58" s="127"/>
      <c r="P58" s="127"/>
      <c r="Q58" s="144" t="str">
        <f t="shared" si="0"/>
        <v/>
      </c>
      <c r="R58" s="118"/>
      <c r="S58" s="145"/>
      <c r="T58" s="121"/>
      <c r="U58" s="122" t="str">
        <f t="shared" si="1"/>
        <v/>
      </c>
      <c r="V58" s="214" t="str">
        <f>""</f>
        <v/>
      </c>
    </row>
    <row r="59" spans="1:26" ht="15.6" customHeight="1">
      <c r="A59" s="192"/>
      <c r="B59" s="130"/>
      <c r="C59" s="130"/>
      <c r="D59" s="130"/>
      <c r="E59" s="142"/>
      <c r="F59" s="115"/>
      <c r="G59" s="115"/>
      <c r="H59" s="115"/>
      <c r="I59" s="115"/>
      <c r="J59" s="143"/>
      <c r="K59" s="112"/>
      <c r="L59" s="126" t="str">
        <f>IF(E59="","",VLOOKUP(K59,日曆!$A$2:$E$1300,5,0))</f>
        <v/>
      </c>
      <c r="M59" s="112"/>
      <c r="N59" s="112"/>
      <c r="O59" s="127"/>
      <c r="P59" s="127"/>
      <c r="Q59" s="144" t="str">
        <f t="shared" si="0"/>
        <v/>
      </c>
      <c r="R59" s="118"/>
      <c r="S59" s="145"/>
      <c r="T59" s="121"/>
      <c r="U59" s="122" t="str">
        <f t="shared" si="1"/>
        <v/>
      </c>
      <c r="V59" s="214" t="str">
        <f>""</f>
        <v/>
      </c>
    </row>
    <row r="60" spans="1:26" ht="15.6" customHeight="1">
      <c r="A60" s="192"/>
      <c r="B60" s="130"/>
      <c r="C60" s="130"/>
      <c r="D60" s="130"/>
      <c r="E60" s="142"/>
      <c r="F60" s="115"/>
      <c r="G60" s="115"/>
      <c r="H60" s="115"/>
      <c r="I60" s="115"/>
      <c r="J60" s="143"/>
      <c r="K60" s="112"/>
      <c r="L60" s="126" t="str">
        <f>IF(E60="","",VLOOKUP(K60,日曆!$A$2:$E$1300,5,0))</f>
        <v/>
      </c>
      <c r="M60" s="112"/>
      <c r="N60" s="126"/>
      <c r="O60" s="112"/>
      <c r="P60" s="127"/>
      <c r="Q60" s="144" t="str">
        <f t="shared" si="0"/>
        <v/>
      </c>
      <c r="R60" s="118"/>
      <c r="S60" s="145"/>
      <c r="T60" s="121"/>
      <c r="U60" s="122" t="str">
        <f t="shared" si="1"/>
        <v/>
      </c>
      <c r="V60" s="214" t="str">
        <f>""</f>
        <v/>
      </c>
    </row>
    <row r="61" spans="1:26" ht="15.6" customHeight="1">
      <c r="A61" s="192"/>
      <c r="B61" s="130"/>
      <c r="C61" s="130"/>
      <c r="D61" s="130"/>
      <c r="E61" s="142"/>
      <c r="F61" s="115"/>
      <c r="G61" s="115"/>
      <c r="H61" s="115"/>
      <c r="I61" s="115"/>
      <c r="J61" s="143"/>
      <c r="K61" s="112"/>
      <c r="L61" s="126" t="str">
        <f>IF(E61="","",VLOOKUP(K61,日曆!$A$2:$E$1300,5,0))</f>
        <v/>
      </c>
      <c r="M61" s="112"/>
      <c r="N61" s="126"/>
      <c r="O61" s="112"/>
      <c r="P61" s="127"/>
      <c r="Q61" s="144" t="str">
        <f t="shared" si="0"/>
        <v/>
      </c>
      <c r="R61" s="118"/>
      <c r="S61" s="145"/>
      <c r="T61" s="121"/>
      <c r="U61" s="122" t="str">
        <f t="shared" si="1"/>
        <v/>
      </c>
      <c r="V61" s="214" t="str">
        <f>""</f>
        <v/>
      </c>
    </row>
    <row r="62" spans="1:26" ht="15.6" customHeight="1">
      <c r="A62" s="192"/>
      <c r="B62" s="130"/>
      <c r="C62" s="130"/>
      <c r="D62" s="130"/>
      <c r="E62" s="142"/>
      <c r="F62" s="115"/>
      <c r="G62" s="115"/>
      <c r="H62" s="115"/>
      <c r="I62" s="115"/>
      <c r="J62" s="143"/>
      <c r="K62" s="112"/>
      <c r="L62" s="126" t="str">
        <f>IF(E62="","",VLOOKUP(K62,日曆!$A$2:$E$1300,5,0))</f>
        <v/>
      </c>
      <c r="M62" s="112"/>
      <c r="N62" s="126"/>
      <c r="O62" s="112"/>
      <c r="P62" s="127"/>
      <c r="Q62" s="144" t="str">
        <f t="shared" si="0"/>
        <v/>
      </c>
      <c r="R62" s="118"/>
      <c r="S62" s="145"/>
      <c r="T62" s="121"/>
      <c r="U62" s="122" t="str">
        <f t="shared" si="1"/>
        <v/>
      </c>
      <c r="V62" s="214" t="str">
        <f>""</f>
        <v/>
      </c>
    </row>
    <row r="63" spans="1:26" ht="15.6" customHeight="1">
      <c r="A63" s="192"/>
      <c r="B63" s="130"/>
      <c r="C63" s="130"/>
      <c r="D63" s="130"/>
      <c r="E63" s="142"/>
      <c r="F63" s="115"/>
      <c r="G63" s="115"/>
      <c r="H63" s="115"/>
      <c r="I63" s="115"/>
      <c r="J63" s="143"/>
      <c r="K63" s="112"/>
      <c r="L63" s="126" t="str">
        <f>IF(E63="","",VLOOKUP(K63,日曆!$A$2:$E$1300,5,0))</f>
        <v/>
      </c>
      <c r="M63" s="112"/>
      <c r="N63" s="126"/>
      <c r="O63" s="112"/>
      <c r="P63" s="127"/>
      <c r="Q63" s="144" t="str">
        <f t="shared" si="0"/>
        <v/>
      </c>
      <c r="R63" s="118"/>
      <c r="S63" s="145"/>
      <c r="T63" s="121"/>
      <c r="U63" s="122" t="str">
        <f t="shared" si="1"/>
        <v/>
      </c>
      <c r="V63" s="214" t="str">
        <f>""</f>
        <v/>
      </c>
    </row>
    <row r="64" spans="1:26" ht="15.6" customHeight="1">
      <c r="A64" s="192"/>
      <c r="B64" s="130"/>
      <c r="C64" s="130"/>
      <c r="D64" s="130"/>
      <c r="E64" s="142"/>
      <c r="F64" s="115"/>
      <c r="G64" s="115"/>
      <c r="H64" s="115"/>
      <c r="I64" s="115"/>
      <c r="J64" s="143"/>
      <c r="K64" s="112"/>
      <c r="L64" s="126" t="str">
        <f>IF(E64="","",VLOOKUP(K64,日曆!$A$2:$E$1300,5,0))</f>
        <v/>
      </c>
      <c r="M64" s="112"/>
      <c r="N64" s="126"/>
      <c r="O64" s="112"/>
      <c r="P64" s="127"/>
      <c r="Q64" s="144" t="str">
        <f t="shared" si="0"/>
        <v/>
      </c>
      <c r="R64" s="118"/>
      <c r="S64" s="145"/>
      <c r="T64" s="121"/>
      <c r="U64" s="122" t="str">
        <f t="shared" si="1"/>
        <v/>
      </c>
      <c r="V64" s="214" t="str">
        <f>""</f>
        <v/>
      </c>
    </row>
    <row r="65" spans="1:26" ht="15.6" customHeight="1">
      <c r="A65" s="192"/>
      <c r="B65" s="130"/>
      <c r="C65" s="130"/>
      <c r="D65" s="130"/>
      <c r="E65" s="142"/>
      <c r="F65" s="115"/>
      <c r="G65" s="115"/>
      <c r="H65" s="115"/>
      <c r="I65" s="115"/>
      <c r="J65" s="143"/>
      <c r="K65" s="112"/>
      <c r="L65" s="126" t="str">
        <f>IF(E65="","",VLOOKUP(K65,日曆!$A$2:$E$1300,5,0))</f>
        <v/>
      </c>
      <c r="M65" s="112"/>
      <c r="N65" s="126"/>
      <c r="O65" s="112"/>
      <c r="P65" s="127"/>
      <c r="Q65" s="144" t="str">
        <f t="shared" si="0"/>
        <v/>
      </c>
      <c r="R65" s="118"/>
      <c r="S65" s="145"/>
      <c r="T65" s="121"/>
      <c r="U65" s="122" t="str">
        <f t="shared" si="1"/>
        <v/>
      </c>
      <c r="V65" s="214" t="str">
        <f>""</f>
        <v/>
      </c>
    </row>
    <row r="66" spans="1:26" ht="15.6" customHeight="1">
      <c r="A66" s="192"/>
      <c r="B66" s="130"/>
      <c r="C66" s="130"/>
      <c r="D66" s="130"/>
      <c r="E66" s="142"/>
      <c r="F66" s="115"/>
      <c r="G66" s="115"/>
      <c r="H66" s="115"/>
      <c r="I66" s="115"/>
      <c r="J66" s="143"/>
      <c r="K66" s="112"/>
      <c r="L66" s="126" t="str">
        <f>IF(E66="","",VLOOKUP(K66,日曆!$A$2:$E$1300,5,0))</f>
        <v/>
      </c>
      <c r="M66" s="112"/>
      <c r="N66" s="126"/>
      <c r="O66" s="112"/>
      <c r="P66" s="127"/>
      <c r="Q66" s="144" t="str">
        <f t="shared" si="0"/>
        <v/>
      </c>
      <c r="R66" s="118"/>
      <c r="S66" s="145"/>
      <c r="T66" s="121"/>
      <c r="U66" s="122" t="str">
        <f t="shared" si="1"/>
        <v/>
      </c>
      <c r="V66" s="214" t="str">
        <f>""</f>
        <v/>
      </c>
    </row>
    <row r="67" spans="1:26" ht="15.6" customHeight="1">
      <c r="A67" s="192"/>
      <c r="B67" s="130"/>
      <c r="C67" s="130"/>
      <c r="D67" s="130"/>
      <c r="E67" s="142"/>
      <c r="F67" s="115"/>
      <c r="G67" s="115"/>
      <c r="H67" s="115"/>
      <c r="I67" s="115"/>
      <c r="J67" s="143"/>
      <c r="K67" s="112"/>
      <c r="L67" s="126" t="str">
        <f>IF(E67="","",VLOOKUP(K67,日曆!$A$2:$E$1300,5,0))</f>
        <v/>
      </c>
      <c r="M67" s="112"/>
      <c r="N67" s="126"/>
      <c r="O67" s="112"/>
      <c r="P67" s="127"/>
      <c r="Q67" s="144" t="str">
        <f t="shared" ref="Q67:Q130" si="2">IF(E67="","",IF(R67="",N67*160,""))</f>
        <v/>
      </c>
      <c r="R67" s="118"/>
      <c r="S67" s="145"/>
      <c r="T67" s="121"/>
      <c r="U67" s="122" t="str">
        <f t="shared" ref="U67:U130" si="3">IF(E67="","",LEFT(K67,3)&amp;"年"&amp;RIGHT(LEFT(K67,5),2)&amp;"月")</f>
        <v/>
      </c>
      <c r="V67" s="214" t="str">
        <f>""</f>
        <v/>
      </c>
    </row>
    <row r="68" spans="1:26" ht="15.6" customHeight="1">
      <c r="A68" s="192"/>
      <c r="B68" s="130"/>
      <c r="C68" s="130"/>
      <c r="D68" s="130"/>
      <c r="E68" s="142"/>
      <c r="F68" s="115"/>
      <c r="G68" s="115"/>
      <c r="H68" s="115"/>
      <c r="I68" s="115"/>
      <c r="J68" s="143"/>
      <c r="K68" s="112"/>
      <c r="L68" s="126" t="str">
        <f>IF(E68="","",VLOOKUP(K68,日曆!$A$2:$E$1300,5,0))</f>
        <v/>
      </c>
      <c r="M68" s="112"/>
      <c r="N68" s="126"/>
      <c r="O68" s="112"/>
      <c r="P68" s="127"/>
      <c r="Q68" s="144" t="str">
        <f t="shared" si="2"/>
        <v/>
      </c>
      <c r="R68" s="118"/>
      <c r="S68" s="145"/>
      <c r="T68" s="121"/>
      <c r="U68" s="122" t="str">
        <f t="shared" si="3"/>
        <v/>
      </c>
      <c r="V68" s="214" t="str">
        <f>""</f>
        <v/>
      </c>
    </row>
    <row r="69" spans="1:26" ht="15.6" customHeight="1">
      <c r="A69" s="192"/>
      <c r="B69" s="130"/>
      <c r="C69" s="130"/>
      <c r="D69" s="130"/>
      <c r="E69" s="142"/>
      <c r="F69" s="115"/>
      <c r="G69" s="115"/>
      <c r="H69" s="115"/>
      <c r="I69" s="115"/>
      <c r="J69" s="143"/>
      <c r="K69" s="112"/>
      <c r="L69" s="126" t="str">
        <f>IF(E69="","",VLOOKUP(K69,日曆!$A$2:$E$1300,5,0))</f>
        <v/>
      </c>
      <c r="M69" s="112"/>
      <c r="N69" s="126"/>
      <c r="O69" s="112"/>
      <c r="P69" s="127"/>
      <c r="Q69" s="144" t="str">
        <f t="shared" si="2"/>
        <v/>
      </c>
      <c r="R69" s="118"/>
      <c r="S69" s="145"/>
      <c r="T69" s="121"/>
      <c r="U69" s="122" t="str">
        <f t="shared" si="3"/>
        <v/>
      </c>
      <c r="V69" s="214" t="str">
        <f>""</f>
        <v/>
      </c>
    </row>
    <row r="70" spans="1:26" ht="15.6" customHeight="1">
      <c r="A70" s="192"/>
      <c r="B70" s="130"/>
      <c r="C70" s="130"/>
      <c r="D70" s="130"/>
      <c r="E70" s="142"/>
      <c r="F70" s="115"/>
      <c r="G70" s="115"/>
      <c r="H70" s="115"/>
      <c r="I70" s="115"/>
      <c r="J70" s="143"/>
      <c r="K70" s="112"/>
      <c r="L70" s="126" t="str">
        <f>IF(E70="","",VLOOKUP(K70,日曆!$A$2:$E$1300,5,0))</f>
        <v/>
      </c>
      <c r="M70" s="112"/>
      <c r="N70" s="126"/>
      <c r="O70" s="112"/>
      <c r="P70" s="127"/>
      <c r="Q70" s="144" t="str">
        <f t="shared" si="2"/>
        <v/>
      </c>
      <c r="R70" s="118"/>
      <c r="S70" s="145"/>
      <c r="T70" s="121"/>
      <c r="U70" s="122" t="str">
        <f t="shared" si="3"/>
        <v/>
      </c>
      <c r="V70" s="214" t="str">
        <f>""</f>
        <v/>
      </c>
    </row>
    <row r="71" spans="1:26" ht="15.6" customHeight="1">
      <c r="A71" s="192"/>
      <c r="B71" s="130"/>
      <c r="C71" s="130"/>
      <c r="D71" s="130"/>
      <c r="E71" s="142"/>
      <c r="F71" s="115"/>
      <c r="G71" s="115"/>
      <c r="H71" s="115"/>
      <c r="I71" s="115"/>
      <c r="J71" s="143"/>
      <c r="K71" s="112"/>
      <c r="L71" s="126" t="str">
        <f>IF(E71="","",VLOOKUP(K71,日曆!$A$2:$E$1300,5,0))</f>
        <v/>
      </c>
      <c r="M71" s="112"/>
      <c r="N71" s="126"/>
      <c r="O71" s="112"/>
      <c r="P71" s="127"/>
      <c r="Q71" s="144" t="str">
        <f t="shared" si="2"/>
        <v/>
      </c>
      <c r="R71" s="118"/>
      <c r="S71" s="145"/>
      <c r="T71" s="121"/>
      <c r="U71" s="122" t="str">
        <f t="shared" si="3"/>
        <v/>
      </c>
      <c r="V71" s="214" t="str">
        <f>""</f>
        <v/>
      </c>
    </row>
    <row r="72" spans="1:26" ht="15.6" customHeight="1">
      <c r="A72" s="192"/>
      <c r="B72" s="130"/>
      <c r="C72" s="130"/>
      <c r="D72" s="130"/>
      <c r="E72" s="142"/>
      <c r="F72" s="115"/>
      <c r="G72" s="115"/>
      <c r="H72" s="115"/>
      <c r="I72" s="115"/>
      <c r="J72" s="143"/>
      <c r="K72" s="112"/>
      <c r="L72" s="126" t="str">
        <f>IF(E72="","",VLOOKUP(K72,日曆!$A$2:$E$1300,5,0))</f>
        <v/>
      </c>
      <c r="M72" s="112"/>
      <c r="N72" s="126"/>
      <c r="O72" s="112"/>
      <c r="P72" s="127"/>
      <c r="Q72" s="144" t="str">
        <f t="shared" si="2"/>
        <v/>
      </c>
      <c r="R72" s="118"/>
      <c r="S72" s="145"/>
      <c r="T72" s="121"/>
      <c r="U72" s="122" t="str">
        <f t="shared" si="3"/>
        <v/>
      </c>
      <c r="V72" s="214" t="str">
        <f>""</f>
        <v/>
      </c>
    </row>
    <row r="73" spans="1:26" ht="15.6" customHeight="1">
      <c r="A73" s="192"/>
      <c r="B73" s="130"/>
      <c r="C73" s="130"/>
      <c r="D73" s="130"/>
      <c r="E73" s="142"/>
      <c r="F73" s="115"/>
      <c r="G73" s="115"/>
      <c r="H73" s="115"/>
      <c r="I73" s="115"/>
      <c r="J73" s="143"/>
      <c r="K73" s="112"/>
      <c r="L73" s="126" t="str">
        <f>IF(E73="","",VLOOKUP(K73,日曆!$A$2:$E$1300,5,0))</f>
        <v/>
      </c>
      <c r="M73" s="112"/>
      <c r="N73" s="126"/>
      <c r="O73" s="112"/>
      <c r="P73" s="127"/>
      <c r="Q73" s="144" t="str">
        <f t="shared" si="2"/>
        <v/>
      </c>
      <c r="R73" s="118"/>
      <c r="S73" s="145"/>
      <c r="T73" s="121"/>
      <c r="U73" s="122" t="str">
        <f t="shared" si="3"/>
        <v/>
      </c>
      <c r="V73" s="214" t="str">
        <f>""</f>
        <v/>
      </c>
    </row>
    <row r="74" spans="1:26" ht="15.6" customHeight="1">
      <c r="A74" s="192"/>
      <c r="B74" s="130"/>
      <c r="C74" s="130"/>
      <c r="D74" s="130"/>
      <c r="E74" s="142"/>
      <c r="F74" s="115"/>
      <c r="G74" s="115"/>
      <c r="H74" s="115"/>
      <c r="I74" s="115"/>
      <c r="J74" s="143"/>
      <c r="K74" s="112"/>
      <c r="L74" s="126" t="str">
        <f>IF(E74="","",VLOOKUP(K74,日曆!$A$2:$E$1300,5,0))</f>
        <v/>
      </c>
      <c r="M74" s="112"/>
      <c r="N74" s="126"/>
      <c r="O74" s="112"/>
      <c r="P74" s="127"/>
      <c r="Q74" s="144" t="str">
        <f t="shared" si="2"/>
        <v/>
      </c>
      <c r="R74" s="118"/>
      <c r="S74" s="145"/>
      <c r="T74" s="121"/>
      <c r="U74" s="122" t="str">
        <f t="shared" si="3"/>
        <v/>
      </c>
      <c r="V74" s="214" t="str">
        <f>""</f>
        <v/>
      </c>
    </row>
    <row r="75" spans="1:26" ht="15.6" customHeight="1">
      <c r="A75" s="192"/>
      <c r="B75" s="130"/>
      <c r="C75" s="130"/>
      <c r="D75" s="130"/>
      <c r="E75" s="142"/>
      <c r="F75" s="115"/>
      <c r="G75" s="115"/>
      <c r="H75" s="115"/>
      <c r="I75" s="115"/>
      <c r="J75" s="143"/>
      <c r="K75" s="112"/>
      <c r="L75" s="126" t="str">
        <f>IF(E75="","",VLOOKUP(K75,日曆!$A$2:$E$1300,5,0))</f>
        <v/>
      </c>
      <c r="M75" s="112"/>
      <c r="N75" s="126"/>
      <c r="O75" s="112"/>
      <c r="P75" s="127"/>
      <c r="Q75" s="144" t="str">
        <f t="shared" si="2"/>
        <v/>
      </c>
      <c r="R75" s="118"/>
      <c r="S75" s="145"/>
      <c r="T75" s="121"/>
      <c r="U75" s="122" t="str">
        <f t="shared" si="3"/>
        <v/>
      </c>
      <c r="V75" s="214" t="str">
        <f>""</f>
        <v/>
      </c>
    </row>
    <row r="76" spans="1:26" ht="15.6" customHeight="1">
      <c r="A76" s="192"/>
      <c r="B76" s="130"/>
      <c r="C76" s="130"/>
      <c r="D76" s="130"/>
      <c r="E76" s="142"/>
      <c r="F76" s="115"/>
      <c r="G76" s="115"/>
      <c r="H76" s="115"/>
      <c r="I76" s="115"/>
      <c r="J76" s="143"/>
      <c r="K76" s="112"/>
      <c r="L76" s="126" t="str">
        <f>IF(E76="","",VLOOKUP(K76,日曆!$A$2:$E$1300,5,0))</f>
        <v/>
      </c>
      <c r="M76" s="112"/>
      <c r="N76" s="126"/>
      <c r="O76" s="112"/>
      <c r="P76" s="127"/>
      <c r="Q76" s="144" t="str">
        <f t="shared" si="2"/>
        <v/>
      </c>
      <c r="R76" s="118"/>
      <c r="S76" s="145"/>
      <c r="T76" s="121"/>
      <c r="U76" s="122" t="str">
        <f t="shared" si="3"/>
        <v/>
      </c>
      <c r="V76" s="214" t="str">
        <f>""</f>
        <v/>
      </c>
    </row>
    <row r="77" spans="1:26" ht="15.6" customHeight="1">
      <c r="A77" s="192"/>
      <c r="B77" s="130"/>
      <c r="C77" s="130"/>
      <c r="D77" s="130"/>
      <c r="E77" s="142"/>
      <c r="F77" s="115"/>
      <c r="G77" s="115"/>
      <c r="H77" s="115"/>
      <c r="I77" s="115"/>
      <c r="J77" s="143"/>
      <c r="K77" s="112"/>
      <c r="L77" s="126" t="str">
        <f>IF(E77="","",VLOOKUP(K77,日曆!$A$2:$E$1300,5,0))</f>
        <v/>
      </c>
      <c r="M77" s="112"/>
      <c r="N77" s="126"/>
      <c r="O77" s="112"/>
      <c r="P77" s="127"/>
      <c r="Q77" s="144" t="str">
        <f t="shared" si="2"/>
        <v/>
      </c>
      <c r="R77" s="118"/>
      <c r="S77" s="145"/>
      <c r="T77" s="121"/>
      <c r="U77" s="122" t="str">
        <f t="shared" si="3"/>
        <v/>
      </c>
      <c r="V77" s="214" t="str">
        <f>""</f>
        <v/>
      </c>
    </row>
    <row r="78" spans="1:26" ht="15.6" customHeight="1">
      <c r="A78" s="192"/>
      <c r="B78" s="130"/>
      <c r="C78" s="130"/>
      <c r="D78" s="130"/>
      <c r="E78" s="142"/>
      <c r="F78" s="115"/>
      <c r="G78" s="115"/>
      <c r="H78" s="115"/>
      <c r="I78" s="115"/>
      <c r="J78" s="143"/>
      <c r="K78" s="112"/>
      <c r="L78" s="126" t="str">
        <f>IF(E78="","",VLOOKUP(K78,日曆!$A$2:$E$1300,5,0))</f>
        <v/>
      </c>
      <c r="M78" s="112"/>
      <c r="N78" s="126"/>
      <c r="O78" s="112"/>
      <c r="P78" s="127"/>
      <c r="Q78" s="144" t="str">
        <f t="shared" si="2"/>
        <v/>
      </c>
      <c r="R78" s="118"/>
      <c r="S78" s="145"/>
      <c r="T78" s="121"/>
      <c r="U78" s="122" t="str">
        <f t="shared" si="3"/>
        <v/>
      </c>
      <c r="V78" s="214" t="str">
        <f>""</f>
        <v/>
      </c>
      <c r="Z78" s="34"/>
    </row>
    <row r="79" spans="1:26" ht="15.6" customHeight="1">
      <c r="A79" s="192"/>
      <c r="B79" s="130"/>
      <c r="C79" s="130"/>
      <c r="D79" s="130"/>
      <c r="E79" s="142"/>
      <c r="F79" s="115"/>
      <c r="G79" s="115"/>
      <c r="H79" s="115"/>
      <c r="I79" s="115"/>
      <c r="J79" s="143"/>
      <c r="K79" s="112"/>
      <c r="L79" s="126" t="str">
        <f>IF(E79="","",VLOOKUP(K79,日曆!$A$2:$E$1300,5,0))</f>
        <v/>
      </c>
      <c r="M79" s="112"/>
      <c r="N79" s="126"/>
      <c r="O79" s="112"/>
      <c r="P79" s="127"/>
      <c r="Q79" s="144" t="str">
        <f t="shared" si="2"/>
        <v/>
      </c>
      <c r="R79" s="118"/>
      <c r="S79" s="145"/>
      <c r="T79" s="121"/>
      <c r="U79" s="122" t="str">
        <f t="shared" si="3"/>
        <v/>
      </c>
      <c r="V79" s="214" t="str">
        <f>""</f>
        <v/>
      </c>
      <c r="Z79" s="34"/>
    </row>
    <row r="80" spans="1:26" ht="15.6" customHeight="1">
      <c r="A80" s="192"/>
      <c r="B80" s="130"/>
      <c r="C80" s="130"/>
      <c r="D80" s="130"/>
      <c r="E80" s="142"/>
      <c r="F80" s="115"/>
      <c r="G80" s="115"/>
      <c r="H80" s="115"/>
      <c r="I80" s="115"/>
      <c r="J80" s="143"/>
      <c r="K80" s="112"/>
      <c r="L80" s="126" t="str">
        <f>IF(E80="","",VLOOKUP(K80,日曆!$A$2:$E$1300,5,0))</f>
        <v/>
      </c>
      <c r="M80" s="112"/>
      <c r="N80" s="126"/>
      <c r="O80" s="112"/>
      <c r="P80" s="127"/>
      <c r="Q80" s="144" t="str">
        <f t="shared" si="2"/>
        <v/>
      </c>
      <c r="R80" s="118"/>
      <c r="S80" s="145"/>
      <c r="T80" s="121"/>
      <c r="U80" s="122" t="str">
        <f t="shared" si="3"/>
        <v/>
      </c>
      <c r="V80" s="214" t="str">
        <f>""</f>
        <v/>
      </c>
      <c r="Z80" s="34"/>
    </row>
    <row r="81" spans="1:26" ht="15.6" customHeight="1">
      <c r="A81" s="192"/>
      <c r="B81" s="130"/>
      <c r="C81" s="130"/>
      <c r="D81" s="130"/>
      <c r="E81" s="142"/>
      <c r="F81" s="115"/>
      <c r="G81" s="115"/>
      <c r="H81" s="115"/>
      <c r="I81" s="115"/>
      <c r="J81" s="143"/>
      <c r="K81" s="112"/>
      <c r="L81" s="126" t="str">
        <f>IF(E81="","",VLOOKUP(K81,日曆!$A$2:$E$1300,5,0))</f>
        <v/>
      </c>
      <c r="M81" s="112"/>
      <c r="N81" s="126"/>
      <c r="O81" s="112"/>
      <c r="P81" s="127"/>
      <c r="Q81" s="144" t="str">
        <f t="shared" si="2"/>
        <v/>
      </c>
      <c r="R81" s="118"/>
      <c r="S81" s="145"/>
      <c r="T81" s="121"/>
      <c r="U81" s="122" t="str">
        <f t="shared" si="3"/>
        <v/>
      </c>
      <c r="V81" s="214" t="str">
        <f>""</f>
        <v/>
      </c>
      <c r="Z81" s="34"/>
    </row>
    <row r="82" spans="1:26" ht="15.6" customHeight="1">
      <c r="A82" s="192"/>
      <c r="B82" s="130"/>
      <c r="C82" s="130"/>
      <c r="D82" s="130"/>
      <c r="E82" s="142"/>
      <c r="F82" s="115"/>
      <c r="G82" s="115"/>
      <c r="H82" s="115"/>
      <c r="I82" s="115"/>
      <c r="J82" s="143"/>
      <c r="K82" s="112"/>
      <c r="L82" s="126" t="str">
        <f>IF(E82="","",VLOOKUP(K82,日曆!$A$2:$E$1300,5,0))</f>
        <v/>
      </c>
      <c r="M82" s="112"/>
      <c r="N82" s="126"/>
      <c r="O82" s="112"/>
      <c r="P82" s="127"/>
      <c r="Q82" s="144" t="str">
        <f t="shared" si="2"/>
        <v/>
      </c>
      <c r="R82" s="118"/>
      <c r="S82" s="145"/>
      <c r="T82" s="121"/>
      <c r="U82" s="122" t="str">
        <f t="shared" si="3"/>
        <v/>
      </c>
      <c r="V82" s="214" t="str">
        <f>""</f>
        <v/>
      </c>
      <c r="Z82" s="34"/>
    </row>
    <row r="83" spans="1:26" ht="15.6" customHeight="1">
      <c r="A83" s="192"/>
      <c r="B83" s="130"/>
      <c r="C83" s="130"/>
      <c r="D83" s="130"/>
      <c r="E83" s="142"/>
      <c r="F83" s="115"/>
      <c r="G83" s="115"/>
      <c r="H83" s="115"/>
      <c r="I83" s="115"/>
      <c r="J83" s="143"/>
      <c r="K83" s="112"/>
      <c r="L83" s="126" t="str">
        <f>IF(E83="","",VLOOKUP(K83,日曆!$A$2:$E$1300,5,0))</f>
        <v/>
      </c>
      <c r="M83" s="112"/>
      <c r="N83" s="126"/>
      <c r="O83" s="112"/>
      <c r="P83" s="127"/>
      <c r="Q83" s="144" t="str">
        <f t="shared" si="2"/>
        <v/>
      </c>
      <c r="R83" s="118"/>
      <c r="S83" s="145"/>
      <c r="T83" s="121"/>
      <c r="U83" s="122" t="str">
        <f t="shared" si="3"/>
        <v/>
      </c>
      <c r="V83" s="214" t="str">
        <f>""</f>
        <v/>
      </c>
      <c r="Z83" s="34"/>
    </row>
    <row r="84" spans="1:26" ht="15.6" customHeight="1">
      <c r="A84" s="192"/>
      <c r="B84" s="130"/>
      <c r="C84" s="130"/>
      <c r="D84" s="130"/>
      <c r="E84" s="142"/>
      <c r="F84" s="115"/>
      <c r="G84" s="115"/>
      <c r="H84" s="115"/>
      <c r="I84" s="115"/>
      <c r="J84" s="143"/>
      <c r="K84" s="112"/>
      <c r="L84" s="126" t="str">
        <f>IF(E84="","",VLOOKUP(K84,日曆!$A$2:$E$1300,5,0))</f>
        <v/>
      </c>
      <c r="M84" s="112"/>
      <c r="N84" s="126"/>
      <c r="O84" s="112"/>
      <c r="P84" s="127"/>
      <c r="Q84" s="144" t="str">
        <f t="shared" si="2"/>
        <v/>
      </c>
      <c r="R84" s="118"/>
      <c r="S84" s="145"/>
      <c r="T84" s="121"/>
      <c r="U84" s="122" t="str">
        <f t="shared" si="3"/>
        <v/>
      </c>
      <c r="V84" s="214" t="str">
        <f>""</f>
        <v/>
      </c>
      <c r="Z84" s="34"/>
    </row>
    <row r="85" spans="1:26" ht="15.6" customHeight="1">
      <c r="A85" s="192"/>
      <c r="B85" s="130"/>
      <c r="C85" s="130"/>
      <c r="D85" s="130"/>
      <c r="E85" s="142"/>
      <c r="F85" s="115"/>
      <c r="G85" s="115"/>
      <c r="H85" s="115"/>
      <c r="I85" s="115"/>
      <c r="J85" s="143"/>
      <c r="K85" s="112"/>
      <c r="L85" s="126" t="str">
        <f>IF(E85="","",VLOOKUP(K85,日曆!$A$2:$E$1300,5,0))</f>
        <v/>
      </c>
      <c r="M85" s="112"/>
      <c r="N85" s="126"/>
      <c r="O85" s="112"/>
      <c r="P85" s="127"/>
      <c r="Q85" s="144" t="str">
        <f t="shared" si="2"/>
        <v/>
      </c>
      <c r="R85" s="118"/>
      <c r="S85" s="145"/>
      <c r="T85" s="121"/>
      <c r="U85" s="122" t="str">
        <f t="shared" si="3"/>
        <v/>
      </c>
      <c r="V85" s="214" t="str">
        <f>""</f>
        <v/>
      </c>
      <c r="Z85" s="34"/>
    </row>
    <row r="86" spans="1:26" ht="15.6" customHeight="1">
      <c r="A86" s="192"/>
      <c r="B86" s="130"/>
      <c r="C86" s="130"/>
      <c r="D86" s="130"/>
      <c r="E86" s="142"/>
      <c r="F86" s="115"/>
      <c r="G86" s="115"/>
      <c r="H86" s="115"/>
      <c r="I86" s="115"/>
      <c r="J86" s="143"/>
      <c r="K86" s="112"/>
      <c r="L86" s="126" t="str">
        <f>IF(E86="","",VLOOKUP(K86,日曆!$A$2:$E$1300,5,0))</f>
        <v/>
      </c>
      <c r="M86" s="112"/>
      <c r="N86" s="126"/>
      <c r="O86" s="112"/>
      <c r="P86" s="127"/>
      <c r="Q86" s="144" t="str">
        <f t="shared" si="2"/>
        <v/>
      </c>
      <c r="R86" s="118"/>
      <c r="S86" s="145"/>
      <c r="T86" s="121"/>
      <c r="U86" s="122" t="str">
        <f t="shared" si="3"/>
        <v/>
      </c>
      <c r="V86" s="214" t="str">
        <f>""</f>
        <v/>
      </c>
      <c r="Z86" s="34"/>
    </row>
    <row r="87" spans="1:26" ht="15.6" customHeight="1">
      <c r="A87" s="192"/>
      <c r="B87" s="130"/>
      <c r="C87" s="130"/>
      <c r="D87" s="130"/>
      <c r="E87" s="142"/>
      <c r="F87" s="115"/>
      <c r="G87" s="115"/>
      <c r="H87" s="115"/>
      <c r="I87" s="115"/>
      <c r="J87" s="143"/>
      <c r="K87" s="112"/>
      <c r="L87" s="126" t="str">
        <f>IF(E87="","",VLOOKUP(K87,日曆!$A$2:$E$1300,5,0))</f>
        <v/>
      </c>
      <c r="M87" s="112"/>
      <c r="N87" s="126"/>
      <c r="O87" s="112"/>
      <c r="P87" s="127"/>
      <c r="Q87" s="144" t="str">
        <f t="shared" si="2"/>
        <v/>
      </c>
      <c r="R87" s="118"/>
      <c r="S87" s="145"/>
      <c r="T87" s="121"/>
      <c r="U87" s="122" t="str">
        <f t="shared" si="3"/>
        <v/>
      </c>
      <c r="V87" s="214" t="str">
        <f>""</f>
        <v/>
      </c>
      <c r="Z87" s="34"/>
    </row>
    <row r="88" spans="1:26" ht="15.6" customHeight="1">
      <c r="A88" s="192"/>
      <c r="B88" s="130"/>
      <c r="C88" s="130"/>
      <c r="D88" s="130"/>
      <c r="E88" s="142"/>
      <c r="F88" s="115"/>
      <c r="G88" s="115"/>
      <c r="H88" s="115"/>
      <c r="I88" s="115"/>
      <c r="J88" s="143"/>
      <c r="K88" s="112"/>
      <c r="L88" s="126" t="str">
        <f>IF(E88="","",VLOOKUP(K88,日曆!$A$2:$E$1300,5,0))</f>
        <v/>
      </c>
      <c r="M88" s="112"/>
      <c r="N88" s="126"/>
      <c r="O88" s="112"/>
      <c r="P88" s="127"/>
      <c r="Q88" s="144" t="str">
        <f t="shared" si="2"/>
        <v/>
      </c>
      <c r="R88" s="118"/>
      <c r="S88" s="145"/>
      <c r="T88" s="121"/>
      <c r="U88" s="122" t="str">
        <f t="shared" si="3"/>
        <v/>
      </c>
      <c r="V88" s="214" t="str">
        <f>""</f>
        <v/>
      </c>
      <c r="Z88" s="34"/>
    </row>
    <row r="89" spans="1:26" ht="15.6" customHeight="1">
      <c r="A89" s="192"/>
      <c r="B89" s="130"/>
      <c r="C89" s="130"/>
      <c r="D89" s="130"/>
      <c r="E89" s="142"/>
      <c r="F89" s="115"/>
      <c r="G89" s="115"/>
      <c r="H89" s="115"/>
      <c r="I89" s="115"/>
      <c r="J89" s="143"/>
      <c r="K89" s="112"/>
      <c r="L89" s="126" t="str">
        <f>IF(E89="","",VLOOKUP(K89,日曆!$A$2:$E$1300,5,0))</f>
        <v/>
      </c>
      <c r="M89" s="112"/>
      <c r="N89" s="126"/>
      <c r="O89" s="112"/>
      <c r="P89" s="127"/>
      <c r="Q89" s="144" t="str">
        <f t="shared" si="2"/>
        <v/>
      </c>
      <c r="R89" s="118"/>
      <c r="S89" s="145"/>
      <c r="T89" s="121"/>
      <c r="U89" s="122" t="str">
        <f t="shared" si="3"/>
        <v/>
      </c>
      <c r="V89" s="214" t="str">
        <f>""</f>
        <v/>
      </c>
      <c r="Z89" s="34"/>
    </row>
    <row r="90" spans="1:26" ht="15.6" customHeight="1">
      <c r="A90" s="192"/>
      <c r="B90" s="130"/>
      <c r="C90" s="130"/>
      <c r="D90" s="130"/>
      <c r="E90" s="142"/>
      <c r="F90" s="115"/>
      <c r="G90" s="115"/>
      <c r="H90" s="115"/>
      <c r="I90" s="115"/>
      <c r="J90" s="143"/>
      <c r="K90" s="112"/>
      <c r="L90" s="126" t="str">
        <f>IF(E90="","",VLOOKUP(K90,日曆!$A$2:$E$1300,5,0))</f>
        <v/>
      </c>
      <c r="M90" s="112"/>
      <c r="N90" s="126"/>
      <c r="O90" s="112"/>
      <c r="P90" s="127"/>
      <c r="Q90" s="144" t="str">
        <f t="shared" si="2"/>
        <v/>
      </c>
      <c r="R90" s="118"/>
      <c r="S90" s="145"/>
      <c r="T90" s="121"/>
      <c r="U90" s="122" t="str">
        <f t="shared" si="3"/>
        <v/>
      </c>
      <c r="V90" s="214" t="str">
        <f>""</f>
        <v/>
      </c>
      <c r="Z90" s="34"/>
    </row>
    <row r="91" spans="1:26" ht="15.6" customHeight="1">
      <c r="A91" s="192"/>
      <c r="B91" s="130"/>
      <c r="C91" s="130"/>
      <c r="D91" s="130"/>
      <c r="E91" s="142"/>
      <c r="F91" s="115"/>
      <c r="G91" s="115"/>
      <c r="H91" s="115"/>
      <c r="I91" s="115"/>
      <c r="J91" s="143"/>
      <c r="K91" s="112"/>
      <c r="L91" s="126" t="str">
        <f>IF(E91="","",VLOOKUP(K91,日曆!$A$2:$E$1300,5,0))</f>
        <v/>
      </c>
      <c r="M91" s="112"/>
      <c r="N91" s="126"/>
      <c r="O91" s="112"/>
      <c r="P91" s="127"/>
      <c r="Q91" s="144" t="str">
        <f t="shared" si="2"/>
        <v/>
      </c>
      <c r="R91" s="118"/>
      <c r="S91" s="145"/>
      <c r="T91" s="123"/>
      <c r="U91" s="122" t="str">
        <f t="shared" si="3"/>
        <v/>
      </c>
      <c r="V91" s="214" t="str">
        <f>""</f>
        <v/>
      </c>
      <c r="Z91" s="34"/>
    </row>
    <row r="92" spans="1:26" ht="15.6" customHeight="1">
      <c r="A92" s="192"/>
      <c r="B92" s="130"/>
      <c r="C92" s="130"/>
      <c r="D92" s="130"/>
      <c r="E92" s="142"/>
      <c r="F92" s="115"/>
      <c r="G92" s="115"/>
      <c r="H92" s="115"/>
      <c r="I92" s="115"/>
      <c r="J92" s="143"/>
      <c r="K92" s="112"/>
      <c r="L92" s="126" t="str">
        <f>IF(E92="","",VLOOKUP(K92,日曆!$A$2:$E$1300,5,0))</f>
        <v/>
      </c>
      <c r="M92" s="112"/>
      <c r="N92" s="126"/>
      <c r="O92" s="112"/>
      <c r="P92" s="127"/>
      <c r="Q92" s="144" t="str">
        <f t="shared" si="2"/>
        <v/>
      </c>
      <c r="R92" s="118"/>
      <c r="S92" s="145"/>
      <c r="T92" s="123"/>
      <c r="U92" s="122" t="str">
        <f t="shared" si="3"/>
        <v/>
      </c>
      <c r="V92" s="214" t="str">
        <f>""</f>
        <v/>
      </c>
      <c r="Z92" s="34"/>
    </row>
    <row r="93" spans="1:26" ht="15.6" customHeight="1">
      <c r="A93" s="192"/>
      <c r="B93" s="130"/>
      <c r="C93" s="130"/>
      <c r="D93" s="130"/>
      <c r="E93" s="142"/>
      <c r="F93" s="115"/>
      <c r="G93" s="115"/>
      <c r="H93" s="115"/>
      <c r="I93" s="115"/>
      <c r="J93" s="143"/>
      <c r="K93" s="112"/>
      <c r="L93" s="126" t="str">
        <f>IF(E93="","",VLOOKUP(K93,日曆!$A$2:$E$1300,5,0))</f>
        <v/>
      </c>
      <c r="M93" s="112"/>
      <c r="N93" s="126"/>
      <c r="O93" s="112"/>
      <c r="P93" s="127"/>
      <c r="Q93" s="144" t="str">
        <f t="shared" si="2"/>
        <v/>
      </c>
      <c r="R93" s="118"/>
      <c r="S93" s="145"/>
      <c r="T93" s="123"/>
      <c r="U93" s="122" t="str">
        <f t="shared" si="3"/>
        <v/>
      </c>
      <c r="V93" s="214" t="str">
        <f>""</f>
        <v/>
      </c>
      <c r="Z93" s="34"/>
    </row>
    <row r="94" spans="1:26" ht="15.6" customHeight="1">
      <c r="A94" s="192"/>
      <c r="B94" s="130"/>
      <c r="C94" s="130"/>
      <c r="D94" s="130"/>
      <c r="E94" s="142"/>
      <c r="F94" s="115"/>
      <c r="G94" s="115"/>
      <c r="H94" s="115"/>
      <c r="I94" s="115"/>
      <c r="J94" s="143"/>
      <c r="K94" s="112"/>
      <c r="L94" s="126" t="str">
        <f>IF(E94="","",VLOOKUP(K94,日曆!$A$2:$E$1300,5,0))</f>
        <v/>
      </c>
      <c r="M94" s="112"/>
      <c r="N94" s="126"/>
      <c r="O94" s="112"/>
      <c r="P94" s="127"/>
      <c r="Q94" s="144" t="str">
        <f t="shared" si="2"/>
        <v/>
      </c>
      <c r="R94" s="118"/>
      <c r="S94" s="145"/>
      <c r="T94" s="123"/>
      <c r="U94" s="122" t="str">
        <f t="shared" si="3"/>
        <v/>
      </c>
      <c r="V94" s="214" t="str">
        <f>""</f>
        <v/>
      </c>
      <c r="Z94" s="34"/>
    </row>
    <row r="95" spans="1:26" ht="15.6" customHeight="1">
      <c r="A95" s="192"/>
      <c r="B95" s="130"/>
      <c r="C95" s="130"/>
      <c r="D95" s="130"/>
      <c r="E95" s="142"/>
      <c r="F95" s="115"/>
      <c r="G95" s="115"/>
      <c r="H95" s="115"/>
      <c r="I95" s="115"/>
      <c r="J95" s="143"/>
      <c r="K95" s="112"/>
      <c r="L95" s="126" t="str">
        <f>IF(E95="","",VLOOKUP(K95,日曆!$A$2:$E$1300,5,0))</f>
        <v/>
      </c>
      <c r="M95" s="112"/>
      <c r="N95" s="126"/>
      <c r="O95" s="112"/>
      <c r="P95" s="127"/>
      <c r="Q95" s="144" t="str">
        <f t="shared" si="2"/>
        <v/>
      </c>
      <c r="R95" s="118"/>
      <c r="S95" s="145"/>
      <c r="T95" s="123"/>
      <c r="U95" s="122" t="str">
        <f t="shared" si="3"/>
        <v/>
      </c>
      <c r="V95" s="214" t="str">
        <f>""</f>
        <v/>
      </c>
      <c r="Z95" s="34"/>
    </row>
    <row r="96" spans="1:26" ht="15.6" customHeight="1">
      <c r="A96" s="192"/>
      <c r="B96" s="130"/>
      <c r="C96" s="130"/>
      <c r="D96" s="130"/>
      <c r="E96" s="142"/>
      <c r="F96" s="115"/>
      <c r="G96" s="115"/>
      <c r="H96" s="115"/>
      <c r="I96" s="115"/>
      <c r="J96" s="143"/>
      <c r="K96" s="112"/>
      <c r="L96" s="126" t="str">
        <f>IF(E96="","",VLOOKUP(K96,日曆!$A$2:$E$1300,5,0))</f>
        <v/>
      </c>
      <c r="M96" s="112"/>
      <c r="N96" s="126"/>
      <c r="O96" s="112"/>
      <c r="P96" s="127"/>
      <c r="Q96" s="144" t="str">
        <f t="shared" si="2"/>
        <v/>
      </c>
      <c r="R96" s="118"/>
      <c r="S96" s="145"/>
      <c r="T96" s="123"/>
      <c r="U96" s="122" t="str">
        <f t="shared" si="3"/>
        <v/>
      </c>
      <c r="V96" s="214" t="str">
        <f>""</f>
        <v/>
      </c>
    </row>
    <row r="97" spans="1:22" ht="15.6" customHeight="1">
      <c r="A97" s="192"/>
      <c r="B97" s="130"/>
      <c r="C97" s="130"/>
      <c r="D97" s="130"/>
      <c r="E97" s="142"/>
      <c r="F97" s="115"/>
      <c r="G97" s="115"/>
      <c r="H97" s="115"/>
      <c r="I97" s="115"/>
      <c r="J97" s="143"/>
      <c r="K97" s="112"/>
      <c r="L97" s="126" t="str">
        <f>IF(E97="","",VLOOKUP(K97,日曆!$A$2:$E$1300,5,0))</f>
        <v/>
      </c>
      <c r="M97" s="112"/>
      <c r="N97" s="126"/>
      <c r="O97" s="112"/>
      <c r="P97" s="127"/>
      <c r="Q97" s="144" t="str">
        <f t="shared" si="2"/>
        <v/>
      </c>
      <c r="R97" s="118"/>
      <c r="S97" s="145"/>
      <c r="T97" s="123"/>
      <c r="U97" s="122" t="str">
        <f t="shared" si="3"/>
        <v/>
      </c>
      <c r="V97" s="214" t="str">
        <f>""</f>
        <v/>
      </c>
    </row>
    <row r="98" spans="1:22" ht="15.6" customHeight="1">
      <c r="A98" s="192"/>
      <c r="B98" s="130"/>
      <c r="C98" s="130"/>
      <c r="D98" s="130"/>
      <c r="E98" s="142"/>
      <c r="F98" s="115"/>
      <c r="G98" s="115"/>
      <c r="H98" s="115"/>
      <c r="I98" s="115"/>
      <c r="J98" s="143"/>
      <c r="K98" s="112"/>
      <c r="L98" s="126" t="str">
        <f>IF(E98="","",VLOOKUP(K98,日曆!$A$2:$E$1300,5,0))</f>
        <v/>
      </c>
      <c r="M98" s="112"/>
      <c r="N98" s="126"/>
      <c r="O98" s="112"/>
      <c r="P98" s="127"/>
      <c r="Q98" s="144" t="str">
        <f t="shared" si="2"/>
        <v/>
      </c>
      <c r="R98" s="118"/>
      <c r="S98" s="145"/>
      <c r="T98" s="123"/>
      <c r="U98" s="122" t="str">
        <f t="shared" si="3"/>
        <v/>
      </c>
      <c r="V98" s="214" t="str">
        <f>""</f>
        <v/>
      </c>
    </row>
    <row r="99" spans="1:22" ht="15.6" customHeight="1">
      <c r="A99" s="192"/>
      <c r="B99" s="130"/>
      <c r="C99" s="130"/>
      <c r="D99" s="130"/>
      <c r="E99" s="142"/>
      <c r="F99" s="115"/>
      <c r="G99" s="115"/>
      <c r="H99" s="115"/>
      <c r="I99" s="115"/>
      <c r="J99" s="143"/>
      <c r="K99" s="112"/>
      <c r="L99" s="126" t="str">
        <f>IF(E99="","",VLOOKUP(K99,日曆!$A$2:$E$1300,5,0))</f>
        <v/>
      </c>
      <c r="M99" s="112"/>
      <c r="N99" s="126"/>
      <c r="O99" s="112"/>
      <c r="P99" s="127"/>
      <c r="Q99" s="144" t="str">
        <f t="shared" si="2"/>
        <v/>
      </c>
      <c r="R99" s="118"/>
      <c r="S99" s="145"/>
      <c r="T99" s="123"/>
      <c r="U99" s="122" t="str">
        <f t="shared" si="3"/>
        <v/>
      </c>
      <c r="V99" s="214" t="str">
        <f>""</f>
        <v/>
      </c>
    </row>
    <row r="100" spans="1:22" ht="15.6" customHeight="1">
      <c r="A100" s="192"/>
      <c r="B100" s="130"/>
      <c r="C100" s="130"/>
      <c r="D100" s="130"/>
      <c r="E100" s="142"/>
      <c r="F100" s="115"/>
      <c r="G100" s="115"/>
      <c r="H100" s="115"/>
      <c r="I100" s="115"/>
      <c r="J100" s="143"/>
      <c r="K100" s="112"/>
      <c r="L100" s="126" t="str">
        <f>IF(E100="","",VLOOKUP(K100,日曆!$A$2:$E$1300,5,0))</f>
        <v/>
      </c>
      <c r="M100" s="112"/>
      <c r="N100" s="126"/>
      <c r="O100" s="112"/>
      <c r="P100" s="127"/>
      <c r="Q100" s="144" t="str">
        <f t="shared" si="2"/>
        <v/>
      </c>
      <c r="R100" s="118"/>
      <c r="S100" s="145"/>
      <c r="T100" s="123"/>
      <c r="U100" s="122" t="str">
        <f t="shared" si="3"/>
        <v/>
      </c>
      <c r="V100" s="214" t="str">
        <f>""</f>
        <v/>
      </c>
    </row>
    <row r="101" spans="1:22" ht="15.6" customHeight="1">
      <c r="A101" s="192"/>
      <c r="B101" s="130"/>
      <c r="C101" s="130"/>
      <c r="D101" s="130"/>
      <c r="E101" s="142"/>
      <c r="F101" s="115"/>
      <c r="G101" s="115"/>
      <c r="H101" s="115"/>
      <c r="I101" s="115"/>
      <c r="J101" s="143"/>
      <c r="K101" s="112"/>
      <c r="L101" s="126" t="str">
        <f>IF(E101="","",VLOOKUP(K101,日曆!$A$2:$E$1300,5,0))</f>
        <v/>
      </c>
      <c r="M101" s="112"/>
      <c r="N101" s="126"/>
      <c r="O101" s="112"/>
      <c r="P101" s="127"/>
      <c r="Q101" s="144" t="str">
        <f t="shared" si="2"/>
        <v/>
      </c>
      <c r="R101" s="118"/>
      <c r="S101" s="145"/>
      <c r="T101" s="123"/>
      <c r="U101" s="122" t="str">
        <f t="shared" si="3"/>
        <v/>
      </c>
      <c r="V101" s="214" t="str">
        <f>""</f>
        <v/>
      </c>
    </row>
    <row r="102" spans="1:22" ht="15.6" customHeight="1">
      <c r="A102" s="192"/>
      <c r="B102" s="130"/>
      <c r="C102" s="130"/>
      <c r="D102" s="130"/>
      <c r="E102" s="142"/>
      <c r="F102" s="115"/>
      <c r="G102" s="115"/>
      <c r="H102" s="115"/>
      <c r="I102" s="115"/>
      <c r="J102" s="143"/>
      <c r="K102" s="112"/>
      <c r="L102" s="126" t="str">
        <f>IF(E102="","",VLOOKUP(K102,日曆!$A$2:$E$1300,5,0))</f>
        <v/>
      </c>
      <c r="M102" s="112"/>
      <c r="N102" s="126"/>
      <c r="O102" s="112"/>
      <c r="P102" s="127"/>
      <c r="Q102" s="144" t="str">
        <f t="shared" si="2"/>
        <v/>
      </c>
      <c r="R102" s="118"/>
      <c r="S102" s="145"/>
      <c r="T102" s="123"/>
      <c r="U102" s="122" t="str">
        <f t="shared" si="3"/>
        <v/>
      </c>
      <c r="V102" s="214" t="str">
        <f>""</f>
        <v/>
      </c>
    </row>
    <row r="103" spans="1:22" ht="15.6" customHeight="1">
      <c r="A103" s="192"/>
      <c r="B103" s="130"/>
      <c r="C103" s="130"/>
      <c r="D103" s="130"/>
      <c r="E103" s="142"/>
      <c r="F103" s="115"/>
      <c r="G103" s="115"/>
      <c r="H103" s="115"/>
      <c r="I103" s="115"/>
      <c r="J103" s="143"/>
      <c r="K103" s="112"/>
      <c r="L103" s="126" t="str">
        <f>IF(E103="","",VLOOKUP(K103,日曆!$A$2:$E$1300,5,0))</f>
        <v/>
      </c>
      <c r="M103" s="112"/>
      <c r="N103" s="126"/>
      <c r="O103" s="112"/>
      <c r="P103" s="127"/>
      <c r="Q103" s="144" t="str">
        <f t="shared" si="2"/>
        <v/>
      </c>
      <c r="R103" s="118"/>
      <c r="S103" s="145"/>
      <c r="T103" s="123"/>
      <c r="U103" s="122" t="str">
        <f t="shared" si="3"/>
        <v/>
      </c>
      <c r="V103" s="214" t="str">
        <f>""</f>
        <v/>
      </c>
    </row>
    <row r="104" spans="1:22" ht="15.6" customHeight="1">
      <c r="A104" s="192"/>
      <c r="B104" s="130"/>
      <c r="C104" s="130"/>
      <c r="D104" s="130"/>
      <c r="E104" s="142"/>
      <c r="F104" s="115"/>
      <c r="G104" s="115"/>
      <c r="H104" s="115"/>
      <c r="I104" s="115"/>
      <c r="J104" s="143"/>
      <c r="K104" s="112"/>
      <c r="L104" s="126" t="str">
        <f>IF(E104="","",VLOOKUP(K104,日曆!$A$2:$E$1300,5,0))</f>
        <v/>
      </c>
      <c r="M104" s="112"/>
      <c r="N104" s="126"/>
      <c r="O104" s="112"/>
      <c r="P104" s="127"/>
      <c r="Q104" s="144" t="str">
        <f t="shared" si="2"/>
        <v/>
      </c>
      <c r="R104" s="118"/>
      <c r="S104" s="145"/>
      <c r="T104" s="123"/>
      <c r="U104" s="122" t="str">
        <f t="shared" si="3"/>
        <v/>
      </c>
      <c r="V104" s="214" t="str">
        <f>""</f>
        <v/>
      </c>
    </row>
    <row r="105" spans="1:22" ht="15.6" customHeight="1">
      <c r="A105" s="192"/>
      <c r="B105" s="130"/>
      <c r="C105" s="130"/>
      <c r="D105" s="130"/>
      <c r="E105" s="142"/>
      <c r="F105" s="115"/>
      <c r="G105" s="115"/>
      <c r="H105" s="115"/>
      <c r="I105" s="115"/>
      <c r="J105" s="143"/>
      <c r="K105" s="112"/>
      <c r="L105" s="126" t="str">
        <f>IF(E105="","",VLOOKUP(K105,日曆!$A$2:$E$1300,5,0))</f>
        <v/>
      </c>
      <c r="M105" s="112"/>
      <c r="N105" s="126"/>
      <c r="O105" s="112"/>
      <c r="P105" s="127"/>
      <c r="Q105" s="144" t="str">
        <f t="shared" si="2"/>
        <v/>
      </c>
      <c r="R105" s="118"/>
      <c r="S105" s="145"/>
      <c r="T105" s="123"/>
      <c r="U105" s="122" t="str">
        <f t="shared" si="3"/>
        <v/>
      </c>
      <c r="V105" s="214" t="str">
        <f>""</f>
        <v/>
      </c>
    </row>
    <row r="106" spans="1:22" ht="15.6" customHeight="1">
      <c r="A106" s="192"/>
      <c r="B106" s="130"/>
      <c r="C106" s="130"/>
      <c r="D106" s="130"/>
      <c r="E106" s="142"/>
      <c r="F106" s="115"/>
      <c r="G106" s="115"/>
      <c r="H106" s="115"/>
      <c r="I106" s="115"/>
      <c r="J106" s="143"/>
      <c r="K106" s="112"/>
      <c r="L106" s="126" t="str">
        <f>IF(E106="","",VLOOKUP(K106,日曆!$A$2:$E$1300,5,0))</f>
        <v/>
      </c>
      <c r="M106" s="112"/>
      <c r="N106" s="126"/>
      <c r="O106" s="112"/>
      <c r="P106" s="127"/>
      <c r="Q106" s="144" t="str">
        <f t="shared" si="2"/>
        <v/>
      </c>
      <c r="R106" s="118"/>
      <c r="S106" s="145"/>
      <c r="T106" s="123"/>
      <c r="U106" s="122" t="str">
        <f t="shared" si="3"/>
        <v/>
      </c>
      <c r="V106" s="214" t="str">
        <f>""</f>
        <v/>
      </c>
    </row>
    <row r="107" spans="1:22" ht="15.6" customHeight="1">
      <c r="A107" s="192"/>
      <c r="B107" s="130"/>
      <c r="C107" s="130"/>
      <c r="D107" s="130"/>
      <c r="E107" s="142"/>
      <c r="F107" s="115"/>
      <c r="G107" s="115"/>
      <c r="H107" s="115"/>
      <c r="I107" s="115"/>
      <c r="J107" s="143"/>
      <c r="K107" s="112"/>
      <c r="L107" s="126" t="str">
        <f>IF(E107="","",VLOOKUP(K107,日曆!$A$2:$E$1300,5,0))</f>
        <v/>
      </c>
      <c r="M107" s="112"/>
      <c r="N107" s="126"/>
      <c r="O107" s="112"/>
      <c r="P107" s="127"/>
      <c r="Q107" s="144" t="str">
        <f t="shared" si="2"/>
        <v/>
      </c>
      <c r="R107" s="118"/>
      <c r="S107" s="145"/>
      <c r="T107" s="124"/>
      <c r="U107" s="122" t="str">
        <f t="shared" si="3"/>
        <v/>
      </c>
      <c r="V107" s="214" t="str">
        <f>""</f>
        <v/>
      </c>
    </row>
    <row r="108" spans="1:22" ht="15.6" customHeight="1">
      <c r="A108" s="192"/>
      <c r="B108" s="130"/>
      <c r="C108" s="130"/>
      <c r="D108" s="130"/>
      <c r="E108" s="142"/>
      <c r="F108" s="115"/>
      <c r="G108" s="115"/>
      <c r="H108" s="115"/>
      <c r="I108" s="115"/>
      <c r="J108" s="143"/>
      <c r="K108" s="112"/>
      <c r="L108" s="126" t="str">
        <f>IF(E108="","",VLOOKUP(K108,日曆!$A$2:$E$1300,5,0))</f>
        <v/>
      </c>
      <c r="M108" s="112"/>
      <c r="N108" s="126"/>
      <c r="O108" s="112"/>
      <c r="P108" s="127"/>
      <c r="Q108" s="144" t="str">
        <f t="shared" si="2"/>
        <v/>
      </c>
      <c r="R108" s="118"/>
      <c r="S108" s="145"/>
      <c r="T108" s="124"/>
      <c r="U108" s="122" t="str">
        <f t="shared" si="3"/>
        <v/>
      </c>
      <c r="V108" s="214" t="str">
        <f>""</f>
        <v/>
      </c>
    </row>
    <row r="109" spans="1:22" ht="15.6" customHeight="1">
      <c r="A109" s="192"/>
      <c r="B109" s="130"/>
      <c r="C109" s="130"/>
      <c r="D109" s="130"/>
      <c r="E109" s="142"/>
      <c r="F109" s="115"/>
      <c r="G109" s="115"/>
      <c r="H109" s="115"/>
      <c r="I109" s="115"/>
      <c r="J109" s="143"/>
      <c r="K109" s="112"/>
      <c r="L109" s="126" t="str">
        <f>IF(E109="","",VLOOKUP(K109,日曆!$A$2:$E$1300,5,0))</f>
        <v/>
      </c>
      <c r="M109" s="112"/>
      <c r="N109" s="126"/>
      <c r="O109" s="112"/>
      <c r="P109" s="127"/>
      <c r="Q109" s="144" t="str">
        <f t="shared" si="2"/>
        <v/>
      </c>
      <c r="R109" s="118"/>
      <c r="S109" s="145"/>
      <c r="T109" s="124"/>
      <c r="U109" s="122" t="str">
        <f t="shared" si="3"/>
        <v/>
      </c>
      <c r="V109" s="214" t="str">
        <f>""</f>
        <v/>
      </c>
    </row>
    <row r="110" spans="1:22" ht="15.6" customHeight="1">
      <c r="A110" s="192"/>
      <c r="B110" s="130"/>
      <c r="C110" s="130"/>
      <c r="D110" s="130"/>
      <c r="E110" s="142"/>
      <c r="F110" s="115"/>
      <c r="G110" s="115"/>
      <c r="H110" s="115"/>
      <c r="I110" s="115"/>
      <c r="J110" s="143"/>
      <c r="K110" s="112"/>
      <c r="L110" s="126" t="str">
        <f>IF(E110="","",VLOOKUP(K110,日曆!$A$2:$E$1300,5,0))</f>
        <v/>
      </c>
      <c r="M110" s="112"/>
      <c r="N110" s="126"/>
      <c r="O110" s="112"/>
      <c r="P110" s="127"/>
      <c r="Q110" s="144" t="str">
        <f t="shared" si="2"/>
        <v/>
      </c>
      <c r="R110" s="118"/>
      <c r="S110" s="145"/>
      <c r="T110" s="124"/>
      <c r="U110" s="122" t="str">
        <f t="shared" si="3"/>
        <v/>
      </c>
      <c r="V110" s="214" t="str">
        <f>""</f>
        <v/>
      </c>
    </row>
    <row r="111" spans="1:22" ht="15.6" customHeight="1">
      <c r="A111" s="192"/>
      <c r="B111" s="130"/>
      <c r="C111" s="130"/>
      <c r="D111" s="130"/>
      <c r="E111" s="142"/>
      <c r="F111" s="115"/>
      <c r="G111" s="115"/>
      <c r="H111" s="115"/>
      <c r="I111" s="115"/>
      <c r="J111" s="143"/>
      <c r="K111" s="112"/>
      <c r="L111" s="126" t="str">
        <f>IF(E111="","",VLOOKUP(K111,日曆!$A$2:$E$1300,5,0))</f>
        <v/>
      </c>
      <c r="M111" s="112"/>
      <c r="N111" s="126"/>
      <c r="O111" s="112"/>
      <c r="P111" s="127"/>
      <c r="Q111" s="144" t="str">
        <f t="shared" si="2"/>
        <v/>
      </c>
      <c r="R111" s="118"/>
      <c r="S111" s="145"/>
      <c r="T111" s="124"/>
      <c r="U111" s="122" t="str">
        <f t="shared" si="3"/>
        <v/>
      </c>
      <c r="V111" s="214" t="str">
        <f>""</f>
        <v/>
      </c>
    </row>
    <row r="112" spans="1:22" ht="15.6" customHeight="1">
      <c r="A112" s="192"/>
      <c r="B112" s="130"/>
      <c r="C112" s="130"/>
      <c r="D112" s="130"/>
      <c r="E112" s="142"/>
      <c r="F112" s="115"/>
      <c r="G112" s="115"/>
      <c r="H112" s="115"/>
      <c r="I112" s="115"/>
      <c r="J112" s="143"/>
      <c r="K112" s="112"/>
      <c r="L112" s="126" t="str">
        <f>IF(E112="","",VLOOKUP(K112,日曆!$A$2:$E$1300,5,0))</f>
        <v/>
      </c>
      <c r="M112" s="112"/>
      <c r="N112" s="126"/>
      <c r="O112" s="112"/>
      <c r="P112" s="127"/>
      <c r="Q112" s="144" t="str">
        <f t="shared" si="2"/>
        <v/>
      </c>
      <c r="R112" s="118"/>
      <c r="S112" s="145"/>
      <c r="T112" s="124"/>
      <c r="U112" s="122" t="str">
        <f t="shared" si="3"/>
        <v/>
      </c>
      <c r="V112" s="214" t="str">
        <f>""</f>
        <v/>
      </c>
    </row>
    <row r="113" spans="1:22" ht="15.6" customHeight="1">
      <c r="A113" s="192"/>
      <c r="B113" s="130"/>
      <c r="C113" s="130"/>
      <c r="D113" s="130"/>
      <c r="E113" s="142"/>
      <c r="F113" s="115"/>
      <c r="G113" s="115"/>
      <c r="H113" s="115"/>
      <c r="I113" s="115"/>
      <c r="J113" s="143"/>
      <c r="K113" s="112"/>
      <c r="L113" s="126" t="str">
        <f>IF(E113="","",VLOOKUP(K113,日曆!$A$2:$E$1300,5,0))</f>
        <v/>
      </c>
      <c r="M113" s="112"/>
      <c r="N113" s="126"/>
      <c r="O113" s="112"/>
      <c r="P113" s="127"/>
      <c r="Q113" s="144" t="str">
        <f t="shared" si="2"/>
        <v/>
      </c>
      <c r="R113" s="118"/>
      <c r="S113" s="145"/>
      <c r="T113" s="124"/>
      <c r="U113" s="122" t="str">
        <f t="shared" si="3"/>
        <v/>
      </c>
      <c r="V113" s="214" t="str">
        <f>""</f>
        <v/>
      </c>
    </row>
    <row r="114" spans="1:22" ht="15.6" customHeight="1">
      <c r="A114" s="192"/>
      <c r="B114" s="130"/>
      <c r="C114" s="130"/>
      <c r="D114" s="130"/>
      <c r="E114" s="142"/>
      <c r="F114" s="115"/>
      <c r="G114" s="115"/>
      <c r="H114" s="115"/>
      <c r="I114" s="115"/>
      <c r="J114" s="143"/>
      <c r="K114" s="112"/>
      <c r="L114" s="126" t="str">
        <f>IF(E114="","",VLOOKUP(K114,日曆!$A$2:$E$1300,5,0))</f>
        <v/>
      </c>
      <c r="M114" s="112"/>
      <c r="N114" s="126"/>
      <c r="O114" s="112"/>
      <c r="P114" s="127"/>
      <c r="Q114" s="144" t="str">
        <f t="shared" si="2"/>
        <v/>
      </c>
      <c r="R114" s="118"/>
      <c r="S114" s="145"/>
      <c r="T114" s="124"/>
      <c r="U114" s="122" t="str">
        <f t="shared" si="3"/>
        <v/>
      </c>
      <c r="V114" s="214" t="str">
        <f>""</f>
        <v/>
      </c>
    </row>
    <row r="115" spans="1:22" ht="15.6" customHeight="1">
      <c r="A115" s="192"/>
      <c r="B115" s="130"/>
      <c r="C115" s="130"/>
      <c r="D115" s="130"/>
      <c r="E115" s="142"/>
      <c r="F115" s="115"/>
      <c r="G115" s="115"/>
      <c r="H115" s="115"/>
      <c r="I115" s="115"/>
      <c r="J115" s="143"/>
      <c r="K115" s="112"/>
      <c r="L115" s="126" t="str">
        <f>IF(E115="","",VLOOKUP(K115,日曆!$A$2:$E$1300,5,0))</f>
        <v/>
      </c>
      <c r="M115" s="112"/>
      <c r="N115" s="126"/>
      <c r="O115" s="112"/>
      <c r="P115" s="127"/>
      <c r="Q115" s="144" t="str">
        <f t="shared" si="2"/>
        <v/>
      </c>
      <c r="R115" s="118"/>
      <c r="S115" s="145"/>
      <c r="T115" s="124"/>
      <c r="U115" s="122" t="str">
        <f t="shared" si="3"/>
        <v/>
      </c>
      <c r="V115" s="214" t="str">
        <f>""</f>
        <v/>
      </c>
    </row>
    <row r="116" spans="1:22" ht="15.6" customHeight="1">
      <c r="A116" s="192"/>
      <c r="B116" s="130"/>
      <c r="C116" s="130"/>
      <c r="D116" s="130"/>
      <c r="E116" s="142"/>
      <c r="F116" s="115"/>
      <c r="G116" s="115"/>
      <c r="H116" s="115"/>
      <c r="I116" s="115"/>
      <c r="J116" s="143"/>
      <c r="K116" s="112"/>
      <c r="L116" s="126" t="str">
        <f>IF(E116="","",VLOOKUP(K116,日曆!$A$2:$E$1300,5,0))</f>
        <v/>
      </c>
      <c r="M116" s="112"/>
      <c r="N116" s="126"/>
      <c r="O116" s="112"/>
      <c r="P116" s="127"/>
      <c r="Q116" s="144" t="str">
        <f t="shared" si="2"/>
        <v/>
      </c>
      <c r="R116" s="118"/>
      <c r="S116" s="145"/>
      <c r="T116" s="124"/>
      <c r="U116" s="122" t="str">
        <f t="shared" si="3"/>
        <v/>
      </c>
      <c r="V116" s="214" t="str">
        <f>""</f>
        <v/>
      </c>
    </row>
    <row r="117" spans="1:22" ht="15.6" customHeight="1">
      <c r="A117" s="192"/>
      <c r="B117" s="130"/>
      <c r="C117" s="130"/>
      <c r="D117" s="130"/>
      <c r="E117" s="142"/>
      <c r="F117" s="115"/>
      <c r="G117" s="115"/>
      <c r="H117" s="115"/>
      <c r="I117" s="115"/>
      <c r="J117" s="143"/>
      <c r="K117" s="112"/>
      <c r="L117" s="126" t="str">
        <f>IF(E117="","",VLOOKUP(K117,日曆!$A$2:$E$1300,5,0))</f>
        <v/>
      </c>
      <c r="M117" s="112"/>
      <c r="N117" s="126"/>
      <c r="O117" s="112"/>
      <c r="P117" s="127"/>
      <c r="Q117" s="144" t="str">
        <f t="shared" si="2"/>
        <v/>
      </c>
      <c r="R117" s="118"/>
      <c r="S117" s="145"/>
      <c r="T117" s="124"/>
      <c r="U117" s="122" t="str">
        <f t="shared" si="3"/>
        <v/>
      </c>
      <c r="V117" s="214" t="str">
        <f>""</f>
        <v/>
      </c>
    </row>
    <row r="118" spans="1:22" ht="15.6" customHeight="1">
      <c r="A118" s="192"/>
      <c r="B118" s="130"/>
      <c r="C118" s="130"/>
      <c r="D118" s="130"/>
      <c r="E118" s="142"/>
      <c r="F118" s="115"/>
      <c r="G118" s="115"/>
      <c r="H118" s="115"/>
      <c r="I118" s="115"/>
      <c r="J118" s="143"/>
      <c r="K118" s="112"/>
      <c r="L118" s="126" t="str">
        <f>IF(E118="","",VLOOKUP(K118,日曆!$A$2:$E$1300,5,0))</f>
        <v/>
      </c>
      <c r="M118" s="112"/>
      <c r="N118" s="126"/>
      <c r="O118" s="112"/>
      <c r="P118" s="127"/>
      <c r="Q118" s="144" t="str">
        <f t="shared" si="2"/>
        <v/>
      </c>
      <c r="R118" s="118"/>
      <c r="S118" s="145"/>
      <c r="T118" s="124"/>
      <c r="U118" s="122" t="str">
        <f t="shared" si="3"/>
        <v/>
      </c>
      <c r="V118" s="214" t="str">
        <f>""</f>
        <v/>
      </c>
    </row>
    <row r="119" spans="1:22" ht="15.6" customHeight="1">
      <c r="A119" s="192"/>
      <c r="B119" s="130"/>
      <c r="C119" s="130"/>
      <c r="D119" s="130"/>
      <c r="E119" s="142"/>
      <c r="F119" s="115"/>
      <c r="G119" s="115"/>
      <c r="H119" s="115"/>
      <c r="I119" s="115"/>
      <c r="J119" s="143"/>
      <c r="K119" s="112"/>
      <c r="L119" s="126" t="str">
        <f>IF(E119="","",VLOOKUP(K119,日曆!$A$2:$E$1300,5,0))</f>
        <v/>
      </c>
      <c r="M119" s="112"/>
      <c r="N119" s="126"/>
      <c r="O119" s="112"/>
      <c r="P119" s="127"/>
      <c r="Q119" s="144" t="str">
        <f t="shared" si="2"/>
        <v/>
      </c>
      <c r="R119" s="118"/>
      <c r="S119" s="145"/>
      <c r="T119" s="124"/>
      <c r="U119" s="122" t="str">
        <f t="shared" si="3"/>
        <v/>
      </c>
      <c r="V119" s="214" t="str">
        <f>""</f>
        <v/>
      </c>
    </row>
    <row r="120" spans="1:22" ht="15.6" customHeight="1">
      <c r="A120" s="192"/>
      <c r="B120" s="130"/>
      <c r="C120" s="130"/>
      <c r="D120" s="130"/>
      <c r="E120" s="142"/>
      <c r="F120" s="115"/>
      <c r="G120" s="115"/>
      <c r="H120" s="115"/>
      <c r="I120" s="115"/>
      <c r="J120" s="143"/>
      <c r="K120" s="112"/>
      <c r="L120" s="126" t="str">
        <f>IF(E120="","",VLOOKUP(K120,日曆!$A$2:$E$1300,5,0))</f>
        <v/>
      </c>
      <c r="M120" s="112"/>
      <c r="N120" s="126"/>
      <c r="O120" s="112"/>
      <c r="P120" s="127"/>
      <c r="Q120" s="144" t="str">
        <f t="shared" si="2"/>
        <v/>
      </c>
      <c r="R120" s="118"/>
      <c r="S120" s="145"/>
      <c r="T120" s="124"/>
      <c r="U120" s="122" t="str">
        <f t="shared" si="3"/>
        <v/>
      </c>
      <c r="V120" s="214" t="str">
        <f>""</f>
        <v/>
      </c>
    </row>
    <row r="121" spans="1:22" ht="15.6" customHeight="1">
      <c r="A121" s="192"/>
      <c r="B121" s="130"/>
      <c r="C121" s="130"/>
      <c r="D121" s="130"/>
      <c r="E121" s="142"/>
      <c r="F121" s="115"/>
      <c r="G121" s="115"/>
      <c r="H121" s="115"/>
      <c r="I121" s="115"/>
      <c r="J121" s="143"/>
      <c r="K121" s="112"/>
      <c r="L121" s="126" t="str">
        <f>IF(E121="","",VLOOKUP(K121,日曆!$A$2:$E$1300,5,0))</f>
        <v/>
      </c>
      <c r="M121" s="112"/>
      <c r="N121" s="126"/>
      <c r="O121" s="112"/>
      <c r="P121" s="127"/>
      <c r="Q121" s="144" t="str">
        <f t="shared" si="2"/>
        <v/>
      </c>
      <c r="R121" s="118"/>
      <c r="S121" s="145"/>
      <c r="T121" s="124"/>
      <c r="U121" s="122" t="str">
        <f t="shared" si="3"/>
        <v/>
      </c>
      <c r="V121" s="214" t="str">
        <f>""</f>
        <v/>
      </c>
    </row>
    <row r="122" spans="1:22" ht="15.6" customHeight="1">
      <c r="A122" s="192"/>
      <c r="B122" s="130"/>
      <c r="C122" s="130"/>
      <c r="D122" s="130"/>
      <c r="E122" s="142"/>
      <c r="F122" s="115"/>
      <c r="G122" s="115"/>
      <c r="H122" s="115"/>
      <c r="I122" s="115"/>
      <c r="J122" s="143"/>
      <c r="K122" s="112"/>
      <c r="L122" s="126" t="str">
        <f>IF(E122="","",VLOOKUP(K122,日曆!$A$2:$E$1300,5,0))</f>
        <v/>
      </c>
      <c r="M122" s="112"/>
      <c r="N122" s="126"/>
      <c r="O122" s="112"/>
      <c r="P122" s="127"/>
      <c r="Q122" s="144" t="str">
        <f t="shared" si="2"/>
        <v/>
      </c>
      <c r="R122" s="118"/>
      <c r="S122" s="145"/>
      <c r="T122" s="124"/>
      <c r="U122" s="122" t="str">
        <f t="shared" si="3"/>
        <v/>
      </c>
      <c r="V122" s="214" t="str">
        <f>""</f>
        <v/>
      </c>
    </row>
    <row r="123" spans="1:22" ht="15.6" customHeight="1">
      <c r="A123" s="192"/>
      <c r="B123" s="130"/>
      <c r="C123" s="130"/>
      <c r="D123" s="130"/>
      <c r="E123" s="142"/>
      <c r="F123" s="115"/>
      <c r="G123" s="115"/>
      <c r="H123" s="115"/>
      <c r="I123" s="115"/>
      <c r="J123" s="143"/>
      <c r="K123" s="112"/>
      <c r="L123" s="126" t="str">
        <f>IF(E123="","",VLOOKUP(K123,日曆!$A$2:$E$1300,5,0))</f>
        <v/>
      </c>
      <c r="M123" s="112"/>
      <c r="N123" s="126"/>
      <c r="O123" s="112"/>
      <c r="P123" s="127"/>
      <c r="Q123" s="144" t="str">
        <f t="shared" si="2"/>
        <v/>
      </c>
      <c r="R123" s="118"/>
      <c r="S123" s="145"/>
      <c r="T123" s="124"/>
      <c r="U123" s="122" t="str">
        <f t="shared" si="3"/>
        <v/>
      </c>
      <c r="V123" s="214" t="str">
        <f>""</f>
        <v/>
      </c>
    </row>
    <row r="124" spans="1:22" ht="15.6" customHeight="1">
      <c r="A124" s="192"/>
      <c r="B124" s="130"/>
      <c r="C124" s="130"/>
      <c r="D124" s="130"/>
      <c r="E124" s="142"/>
      <c r="F124" s="115"/>
      <c r="G124" s="115"/>
      <c r="H124" s="115"/>
      <c r="I124" s="115"/>
      <c r="J124" s="143"/>
      <c r="K124" s="112"/>
      <c r="L124" s="126" t="str">
        <f>IF(E124="","",VLOOKUP(K124,日曆!$A$2:$E$1300,5,0))</f>
        <v/>
      </c>
      <c r="M124" s="112"/>
      <c r="N124" s="126"/>
      <c r="O124" s="112"/>
      <c r="P124" s="127"/>
      <c r="Q124" s="144" t="str">
        <f t="shared" si="2"/>
        <v/>
      </c>
      <c r="R124" s="118"/>
      <c r="S124" s="145"/>
      <c r="T124" s="124"/>
      <c r="U124" s="122" t="str">
        <f t="shared" si="3"/>
        <v/>
      </c>
      <c r="V124" s="214" t="str">
        <f>""</f>
        <v/>
      </c>
    </row>
    <row r="125" spans="1:22" ht="15.6" customHeight="1">
      <c r="A125" s="192"/>
      <c r="B125" s="130"/>
      <c r="C125" s="130"/>
      <c r="D125" s="130"/>
      <c r="E125" s="142"/>
      <c r="F125" s="115"/>
      <c r="G125" s="115"/>
      <c r="H125" s="115"/>
      <c r="I125" s="115"/>
      <c r="J125" s="143"/>
      <c r="K125" s="112"/>
      <c r="L125" s="126" t="str">
        <f>IF(E125="","",VLOOKUP(K125,日曆!$A$2:$E$1300,5,0))</f>
        <v/>
      </c>
      <c r="M125" s="112"/>
      <c r="N125" s="126"/>
      <c r="O125" s="112"/>
      <c r="P125" s="127"/>
      <c r="Q125" s="144" t="str">
        <f t="shared" si="2"/>
        <v/>
      </c>
      <c r="R125" s="118"/>
      <c r="S125" s="145"/>
      <c r="T125" s="124"/>
      <c r="U125" s="122" t="str">
        <f t="shared" si="3"/>
        <v/>
      </c>
      <c r="V125" s="214" t="str">
        <f>""</f>
        <v/>
      </c>
    </row>
    <row r="126" spans="1:22" ht="15.6" customHeight="1">
      <c r="A126" s="192"/>
      <c r="B126" s="130"/>
      <c r="C126" s="130"/>
      <c r="D126" s="130"/>
      <c r="E126" s="142"/>
      <c r="F126" s="115"/>
      <c r="G126" s="115"/>
      <c r="H126" s="115"/>
      <c r="I126" s="115"/>
      <c r="J126" s="143"/>
      <c r="K126" s="112"/>
      <c r="L126" s="126" t="str">
        <f>IF(E126="","",VLOOKUP(K126,日曆!$A$2:$E$1300,5,0))</f>
        <v/>
      </c>
      <c r="M126" s="112"/>
      <c r="N126" s="126"/>
      <c r="O126" s="112"/>
      <c r="P126" s="127"/>
      <c r="Q126" s="144" t="str">
        <f t="shared" si="2"/>
        <v/>
      </c>
      <c r="R126" s="118"/>
      <c r="S126" s="145"/>
      <c r="T126" s="124"/>
      <c r="U126" s="122" t="str">
        <f t="shared" si="3"/>
        <v/>
      </c>
      <c r="V126" s="214" t="str">
        <f>""</f>
        <v/>
      </c>
    </row>
    <row r="127" spans="1:22" ht="15.6" customHeight="1">
      <c r="A127" s="192"/>
      <c r="B127" s="130"/>
      <c r="C127" s="130"/>
      <c r="D127" s="130"/>
      <c r="E127" s="142"/>
      <c r="F127" s="115"/>
      <c r="G127" s="115"/>
      <c r="H127" s="115"/>
      <c r="I127" s="115"/>
      <c r="J127" s="143"/>
      <c r="K127" s="112"/>
      <c r="L127" s="126" t="str">
        <f>IF(E127="","",VLOOKUP(K127,日曆!$A$2:$E$1300,5,0))</f>
        <v/>
      </c>
      <c r="M127" s="112"/>
      <c r="N127" s="126"/>
      <c r="O127" s="112"/>
      <c r="P127" s="127"/>
      <c r="Q127" s="144" t="str">
        <f t="shared" si="2"/>
        <v/>
      </c>
      <c r="R127" s="118"/>
      <c r="S127" s="145"/>
      <c r="T127" s="124"/>
      <c r="U127" s="122" t="str">
        <f t="shared" si="3"/>
        <v/>
      </c>
      <c r="V127" s="214" t="str">
        <f>""</f>
        <v/>
      </c>
    </row>
    <row r="128" spans="1:22" ht="15.6" customHeight="1">
      <c r="A128" s="192"/>
      <c r="B128" s="130"/>
      <c r="C128" s="130"/>
      <c r="D128" s="130"/>
      <c r="E128" s="142"/>
      <c r="F128" s="115"/>
      <c r="G128" s="115"/>
      <c r="H128" s="115"/>
      <c r="I128" s="115"/>
      <c r="J128" s="143"/>
      <c r="K128" s="112"/>
      <c r="L128" s="126" t="str">
        <f>IF(E128="","",VLOOKUP(K128,日曆!$A$2:$E$1300,5,0))</f>
        <v/>
      </c>
      <c r="M128" s="112"/>
      <c r="N128" s="126"/>
      <c r="O128" s="112"/>
      <c r="P128" s="127"/>
      <c r="Q128" s="144" t="str">
        <f t="shared" si="2"/>
        <v/>
      </c>
      <c r="R128" s="118"/>
      <c r="S128" s="145"/>
      <c r="T128" s="124"/>
      <c r="U128" s="122" t="str">
        <f t="shared" si="3"/>
        <v/>
      </c>
      <c r="V128" s="214" t="str">
        <f>""</f>
        <v/>
      </c>
    </row>
    <row r="129" spans="1:22" ht="15.6" customHeight="1">
      <c r="A129" s="192"/>
      <c r="B129" s="130"/>
      <c r="C129" s="130"/>
      <c r="D129" s="130"/>
      <c r="E129" s="142"/>
      <c r="F129" s="115"/>
      <c r="G129" s="115"/>
      <c r="H129" s="115"/>
      <c r="I129" s="115"/>
      <c r="J129" s="143"/>
      <c r="K129" s="112"/>
      <c r="L129" s="126" t="str">
        <f>IF(E129="","",VLOOKUP(K129,日曆!$A$2:$E$1300,5,0))</f>
        <v/>
      </c>
      <c r="M129" s="112"/>
      <c r="N129" s="126"/>
      <c r="O129" s="112"/>
      <c r="P129" s="127"/>
      <c r="Q129" s="144" t="str">
        <f t="shared" si="2"/>
        <v/>
      </c>
      <c r="R129" s="118"/>
      <c r="S129" s="145"/>
      <c r="T129" s="124"/>
      <c r="U129" s="122" t="str">
        <f t="shared" si="3"/>
        <v/>
      </c>
      <c r="V129" s="214" t="str">
        <f>""</f>
        <v/>
      </c>
    </row>
    <row r="130" spans="1:22" ht="15.6" customHeight="1">
      <c r="A130" s="192"/>
      <c r="B130" s="130"/>
      <c r="C130" s="130"/>
      <c r="D130" s="130"/>
      <c r="E130" s="142"/>
      <c r="F130" s="115"/>
      <c r="G130" s="115"/>
      <c r="H130" s="115"/>
      <c r="I130" s="115"/>
      <c r="J130" s="143"/>
      <c r="K130" s="112"/>
      <c r="L130" s="126" t="str">
        <f>IF(E130="","",VLOOKUP(K130,日曆!$A$2:$E$1300,5,0))</f>
        <v/>
      </c>
      <c r="M130" s="112"/>
      <c r="N130" s="126"/>
      <c r="O130" s="112"/>
      <c r="P130" s="127"/>
      <c r="Q130" s="144" t="str">
        <f t="shared" si="2"/>
        <v/>
      </c>
      <c r="R130" s="118"/>
      <c r="S130" s="145"/>
      <c r="T130" s="124"/>
      <c r="U130" s="122" t="str">
        <f t="shared" si="3"/>
        <v/>
      </c>
      <c r="V130" s="214" t="str">
        <f>""</f>
        <v/>
      </c>
    </row>
    <row r="131" spans="1:22" ht="15.6" customHeight="1">
      <c r="A131" s="192"/>
      <c r="B131" s="130"/>
      <c r="C131" s="130"/>
      <c r="D131" s="130"/>
      <c r="E131" s="142"/>
      <c r="F131" s="115"/>
      <c r="G131" s="115"/>
      <c r="H131" s="115"/>
      <c r="I131" s="115"/>
      <c r="J131" s="143"/>
      <c r="K131" s="112"/>
      <c r="L131" s="126" t="str">
        <f>IF(E131="","",VLOOKUP(K131,日曆!$A$2:$E$1300,5,0))</f>
        <v/>
      </c>
      <c r="M131" s="112"/>
      <c r="N131" s="126"/>
      <c r="O131" s="112"/>
      <c r="P131" s="127"/>
      <c r="Q131" s="144" t="str">
        <f t="shared" ref="Q131:Q194" si="4">IF(E131="","",IF(R131="",N131*160,""))</f>
        <v/>
      </c>
      <c r="R131" s="118"/>
      <c r="S131" s="145"/>
      <c r="T131" s="123"/>
      <c r="U131" s="122" t="str">
        <f t="shared" ref="U131:U194" si="5">IF(E131="","",LEFT(K131,3)&amp;"年"&amp;RIGHT(LEFT(K131,5),2)&amp;"月")</f>
        <v/>
      </c>
      <c r="V131" s="214" t="str">
        <f>""</f>
        <v/>
      </c>
    </row>
    <row r="132" spans="1:22" ht="15.6" customHeight="1">
      <c r="A132" s="192"/>
      <c r="B132" s="130"/>
      <c r="C132" s="130"/>
      <c r="D132" s="130"/>
      <c r="E132" s="142"/>
      <c r="F132" s="115"/>
      <c r="G132" s="115"/>
      <c r="H132" s="115"/>
      <c r="I132" s="115"/>
      <c r="J132" s="143"/>
      <c r="K132" s="112"/>
      <c r="L132" s="126" t="str">
        <f>IF(E132="","",VLOOKUP(K132,日曆!$A$2:$E$1300,5,0))</f>
        <v/>
      </c>
      <c r="M132" s="112"/>
      <c r="N132" s="126"/>
      <c r="O132" s="112"/>
      <c r="P132" s="127"/>
      <c r="Q132" s="144" t="str">
        <f t="shared" si="4"/>
        <v/>
      </c>
      <c r="R132" s="118"/>
      <c r="S132" s="145"/>
      <c r="T132" s="123"/>
      <c r="U132" s="122" t="str">
        <f t="shared" si="5"/>
        <v/>
      </c>
      <c r="V132" s="214" t="str">
        <f>""</f>
        <v/>
      </c>
    </row>
    <row r="133" spans="1:22" ht="15.6" customHeight="1">
      <c r="A133" s="192"/>
      <c r="B133" s="130"/>
      <c r="C133" s="130"/>
      <c r="D133" s="130"/>
      <c r="E133" s="142"/>
      <c r="F133" s="115"/>
      <c r="G133" s="115"/>
      <c r="H133" s="115"/>
      <c r="I133" s="115"/>
      <c r="J133" s="143"/>
      <c r="K133" s="112"/>
      <c r="L133" s="126" t="str">
        <f>IF(E133="","",VLOOKUP(K133,日曆!$A$2:$E$1300,5,0))</f>
        <v/>
      </c>
      <c r="M133" s="112"/>
      <c r="N133" s="126"/>
      <c r="O133" s="112"/>
      <c r="P133" s="127"/>
      <c r="Q133" s="144" t="str">
        <f t="shared" si="4"/>
        <v/>
      </c>
      <c r="R133" s="118"/>
      <c r="S133" s="145"/>
      <c r="T133" s="123"/>
      <c r="U133" s="122" t="str">
        <f t="shared" si="5"/>
        <v/>
      </c>
      <c r="V133" s="214" t="str">
        <f>""</f>
        <v/>
      </c>
    </row>
    <row r="134" spans="1:22" ht="15.6" customHeight="1">
      <c r="A134" s="192"/>
      <c r="B134" s="130"/>
      <c r="C134" s="130"/>
      <c r="D134" s="130"/>
      <c r="E134" s="142"/>
      <c r="F134" s="115"/>
      <c r="G134" s="115"/>
      <c r="H134" s="115"/>
      <c r="I134" s="115"/>
      <c r="J134" s="143"/>
      <c r="K134" s="112"/>
      <c r="L134" s="126" t="str">
        <f>IF(E134="","",VLOOKUP(K134,日曆!$A$2:$E$1300,5,0))</f>
        <v/>
      </c>
      <c r="M134" s="112"/>
      <c r="N134" s="126"/>
      <c r="O134" s="112"/>
      <c r="P134" s="127"/>
      <c r="Q134" s="144" t="str">
        <f t="shared" si="4"/>
        <v/>
      </c>
      <c r="R134" s="118"/>
      <c r="S134" s="145"/>
      <c r="T134" s="123"/>
      <c r="U134" s="122" t="str">
        <f t="shared" si="5"/>
        <v/>
      </c>
      <c r="V134" s="214" t="str">
        <f>""</f>
        <v/>
      </c>
    </row>
    <row r="135" spans="1:22" ht="15.6" customHeight="1">
      <c r="A135" s="192"/>
      <c r="B135" s="130"/>
      <c r="C135" s="130"/>
      <c r="D135" s="130"/>
      <c r="E135" s="142"/>
      <c r="F135" s="115"/>
      <c r="G135" s="115"/>
      <c r="H135" s="115"/>
      <c r="I135" s="115"/>
      <c r="J135" s="143"/>
      <c r="K135" s="112"/>
      <c r="L135" s="126" t="str">
        <f>IF(E135="","",VLOOKUP(K135,日曆!$A$2:$E$1300,5,0))</f>
        <v/>
      </c>
      <c r="M135" s="112"/>
      <c r="N135" s="126"/>
      <c r="O135" s="112"/>
      <c r="P135" s="127"/>
      <c r="Q135" s="144" t="str">
        <f t="shared" si="4"/>
        <v/>
      </c>
      <c r="R135" s="118"/>
      <c r="S135" s="145"/>
      <c r="T135" s="123"/>
      <c r="U135" s="122" t="str">
        <f t="shared" si="5"/>
        <v/>
      </c>
      <c r="V135" s="214" t="str">
        <f>""</f>
        <v/>
      </c>
    </row>
    <row r="136" spans="1:22" ht="15.6" customHeight="1">
      <c r="A136" s="192"/>
      <c r="B136" s="130"/>
      <c r="C136" s="130"/>
      <c r="D136" s="130"/>
      <c r="E136" s="142"/>
      <c r="F136" s="115"/>
      <c r="G136" s="115"/>
      <c r="H136" s="115"/>
      <c r="I136" s="115"/>
      <c r="J136" s="143"/>
      <c r="K136" s="112"/>
      <c r="L136" s="126" t="str">
        <f>IF(E136="","",VLOOKUP(K136,日曆!$A$2:$E$1300,5,0))</f>
        <v/>
      </c>
      <c r="M136" s="112"/>
      <c r="N136" s="126"/>
      <c r="O136" s="112"/>
      <c r="P136" s="127"/>
      <c r="Q136" s="144" t="str">
        <f t="shared" si="4"/>
        <v/>
      </c>
      <c r="R136" s="118"/>
      <c r="S136" s="145"/>
      <c r="T136" s="123"/>
      <c r="U136" s="122" t="str">
        <f t="shared" si="5"/>
        <v/>
      </c>
      <c r="V136" s="214" t="str">
        <f>""</f>
        <v/>
      </c>
    </row>
    <row r="137" spans="1:22" ht="15.6" customHeight="1">
      <c r="A137" s="192"/>
      <c r="B137" s="130"/>
      <c r="C137" s="130"/>
      <c r="D137" s="130"/>
      <c r="E137" s="142"/>
      <c r="F137" s="115"/>
      <c r="G137" s="115"/>
      <c r="H137" s="115"/>
      <c r="I137" s="115"/>
      <c r="J137" s="143"/>
      <c r="K137" s="112"/>
      <c r="L137" s="126" t="str">
        <f>IF(E137="","",VLOOKUP(K137,日曆!$A$2:$E$1300,5,0))</f>
        <v/>
      </c>
      <c r="M137" s="112"/>
      <c r="N137" s="126"/>
      <c r="O137" s="112"/>
      <c r="P137" s="127"/>
      <c r="Q137" s="144" t="str">
        <f t="shared" si="4"/>
        <v/>
      </c>
      <c r="R137" s="118"/>
      <c r="S137" s="145"/>
      <c r="T137" s="123"/>
      <c r="U137" s="122" t="str">
        <f t="shared" si="5"/>
        <v/>
      </c>
      <c r="V137" s="214" t="str">
        <f>""</f>
        <v/>
      </c>
    </row>
    <row r="138" spans="1:22" ht="15.6" customHeight="1">
      <c r="A138" s="192"/>
      <c r="B138" s="130"/>
      <c r="C138" s="130"/>
      <c r="D138" s="130"/>
      <c r="E138" s="142"/>
      <c r="F138" s="115"/>
      <c r="G138" s="115"/>
      <c r="H138" s="115"/>
      <c r="I138" s="115"/>
      <c r="J138" s="143"/>
      <c r="K138" s="112"/>
      <c r="L138" s="126" t="str">
        <f>IF(E138="","",VLOOKUP(K138,日曆!$A$2:$E$1300,5,0))</f>
        <v/>
      </c>
      <c r="M138" s="112"/>
      <c r="N138" s="126"/>
      <c r="O138" s="112"/>
      <c r="P138" s="127"/>
      <c r="Q138" s="144" t="str">
        <f t="shared" si="4"/>
        <v/>
      </c>
      <c r="R138" s="118"/>
      <c r="S138" s="145"/>
      <c r="T138" s="123"/>
      <c r="U138" s="122" t="str">
        <f t="shared" si="5"/>
        <v/>
      </c>
      <c r="V138" s="214" t="str">
        <f>""</f>
        <v/>
      </c>
    </row>
    <row r="139" spans="1:22" ht="15.6" customHeight="1">
      <c r="A139" s="192"/>
      <c r="B139" s="130"/>
      <c r="C139" s="130"/>
      <c r="D139" s="130"/>
      <c r="E139" s="142"/>
      <c r="F139" s="115"/>
      <c r="G139" s="115"/>
      <c r="H139" s="115"/>
      <c r="I139" s="115"/>
      <c r="J139" s="143"/>
      <c r="K139" s="112"/>
      <c r="L139" s="126" t="str">
        <f>IF(E139="","",VLOOKUP(K139,日曆!$A$2:$E$1300,5,0))</f>
        <v/>
      </c>
      <c r="M139" s="112"/>
      <c r="N139" s="126"/>
      <c r="O139" s="112"/>
      <c r="P139" s="127"/>
      <c r="Q139" s="144" t="str">
        <f t="shared" si="4"/>
        <v/>
      </c>
      <c r="R139" s="118"/>
      <c r="S139" s="145"/>
      <c r="T139" s="123"/>
      <c r="U139" s="122" t="str">
        <f t="shared" si="5"/>
        <v/>
      </c>
      <c r="V139" s="214" t="str">
        <f>""</f>
        <v/>
      </c>
    </row>
    <row r="140" spans="1:22" ht="15.6" customHeight="1">
      <c r="A140" s="192"/>
      <c r="B140" s="130"/>
      <c r="C140" s="130"/>
      <c r="D140" s="130"/>
      <c r="E140" s="142"/>
      <c r="F140" s="115"/>
      <c r="G140" s="115"/>
      <c r="H140" s="115"/>
      <c r="I140" s="115"/>
      <c r="J140" s="143"/>
      <c r="K140" s="112"/>
      <c r="L140" s="126" t="str">
        <f>IF(E140="","",VLOOKUP(K140,日曆!$A$2:$E$1300,5,0))</f>
        <v/>
      </c>
      <c r="M140" s="112"/>
      <c r="N140" s="126"/>
      <c r="O140" s="112"/>
      <c r="P140" s="127"/>
      <c r="Q140" s="144" t="str">
        <f t="shared" si="4"/>
        <v/>
      </c>
      <c r="R140" s="118"/>
      <c r="S140" s="145"/>
      <c r="T140" s="123"/>
      <c r="U140" s="122" t="str">
        <f t="shared" si="5"/>
        <v/>
      </c>
      <c r="V140" s="214" t="str">
        <f>""</f>
        <v/>
      </c>
    </row>
    <row r="141" spans="1:22" ht="15.6" customHeight="1">
      <c r="A141" s="192"/>
      <c r="B141" s="130"/>
      <c r="C141" s="130"/>
      <c r="D141" s="130"/>
      <c r="E141" s="142"/>
      <c r="F141" s="115"/>
      <c r="G141" s="115"/>
      <c r="H141" s="115"/>
      <c r="I141" s="115"/>
      <c r="J141" s="143"/>
      <c r="K141" s="112"/>
      <c r="L141" s="126" t="str">
        <f>IF(E141="","",VLOOKUP(K141,日曆!$A$2:$E$1300,5,0))</f>
        <v/>
      </c>
      <c r="M141" s="112"/>
      <c r="N141" s="126"/>
      <c r="O141" s="112"/>
      <c r="P141" s="127"/>
      <c r="Q141" s="144" t="str">
        <f t="shared" si="4"/>
        <v/>
      </c>
      <c r="R141" s="118"/>
      <c r="S141" s="145"/>
      <c r="T141" s="123"/>
      <c r="U141" s="122" t="str">
        <f t="shared" si="5"/>
        <v/>
      </c>
      <c r="V141" s="214" t="str">
        <f>""</f>
        <v/>
      </c>
    </row>
    <row r="142" spans="1:22" ht="15.6" customHeight="1">
      <c r="A142" s="192"/>
      <c r="B142" s="130"/>
      <c r="C142" s="130"/>
      <c r="D142" s="130"/>
      <c r="E142" s="142"/>
      <c r="F142" s="115"/>
      <c r="G142" s="115"/>
      <c r="H142" s="115"/>
      <c r="I142" s="115"/>
      <c r="J142" s="143"/>
      <c r="K142" s="112"/>
      <c r="L142" s="126" t="str">
        <f>IF(E142="","",VLOOKUP(K142,日曆!$A$2:$E$1300,5,0))</f>
        <v/>
      </c>
      <c r="M142" s="112"/>
      <c r="N142" s="126"/>
      <c r="O142" s="112"/>
      <c r="P142" s="127"/>
      <c r="Q142" s="144" t="str">
        <f t="shared" si="4"/>
        <v/>
      </c>
      <c r="R142" s="118"/>
      <c r="S142" s="145"/>
      <c r="T142" s="123"/>
      <c r="U142" s="122" t="str">
        <f t="shared" si="5"/>
        <v/>
      </c>
      <c r="V142" s="214" t="str">
        <f>""</f>
        <v/>
      </c>
    </row>
    <row r="143" spans="1:22" ht="15.6" customHeight="1">
      <c r="A143" s="192"/>
      <c r="B143" s="130"/>
      <c r="C143" s="130"/>
      <c r="D143" s="130"/>
      <c r="E143" s="142"/>
      <c r="F143" s="115"/>
      <c r="G143" s="115"/>
      <c r="H143" s="115"/>
      <c r="I143" s="115"/>
      <c r="J143" s="143"/>
      <c r="K143" s="112"/>
      <c r="L143" s="126" t="str">
        <f>IF(E143="","",VLOOKUP(K143,日曆!$A$2:$E$1300,5,0))</f>
        <v/>
      </c>
      <c r="M143" s="112"/>
      <c r="N143" s="126"/>
      <c r="O143" s="112"/>
      <c r="P143" s="127"/>
      <c r="Q143" s="144" t="str">
        <f t="shared" si="4"/>
        <v/>
      </c>
      <c r="R143" s="118"/>
      <c r="S143" s="145"/>
      <c r="T143" s="123"/>
      <c r="U143" s="122" t="str">
        <f t="shared" si="5"/>
        <v/>
      </c>
      <c r="V143" s="214" t="str">
        <f>""</f>
        <v/>
      </c>
    </row>
    <row r="144" spans="1:22" ht="15.6" customHeight="1">
      <c r="A144" s="192"/>
      <c r="B144" s="130"/>
      <c r="C144" s="130"/>
      <c r="D144" s="130"/>
      <c r="E144" s="142"/>
      <c r="F144" s="115"/>
      <c r="G144" s="115"/>
      <c r="H144" s="115"/>
      <c r="I144" s="115"/>
      <c r="J144" s="143"/>
      <c r="K144" s="112"/>
      <c r="L144" s="126" t="str">
        <f>IF(E144="","",VLOOKUP(K144,日曆!$A$2:$E$1300,5,0))</f>
        <v/>
      </c>
      <c r="M144" s="112"/>
      <c r="N144" s="126"/>
      <c r="O144" s="112"/>
      <c r="P144" s="127"/>
      <c r="Q144" s="144" t="str">
        <f t="shared" si="4"/>
        <v/>
      </c>
      <c r="R144" s="118"/>
      <c r="S144" s="145"/>
      <c r="T144" s="123"/>
      <c r="U144" s="122" t="str">
        <f t="shared" si="5"/>
        <v/>
      </c>
      <c r="V144" s="214" t="str">
        <f>""</f>
        <v/>
      </c>
    </row>
    <row r="145" spans="1:22" ht="15.6" customHeight="1">
      <c r="A145" s="193"/>
      <c r="B145" s="146"/>
      <c r="C145" s="146"/>
      <c r="D145" s="146"/>
      <c r="E145" s="147"/>
      <c r="F145" s="148"/>
      <c r="G145" s="149"/>
      <c r="H145" s="149"/>
      <c r="I145" s="148"/>
      <c r="J145" s="150"/>
      <c r="K145" s="151"/>
      <c r="L145" s="126" t="str">
        <f>IF(E145="","",VLOOKUP(K145,日曆!$A$2:$E$1300,5,0))</f>
        <v/>
      </c>
      <c r="M145" s="151"/>
      <c r="N145" s="151"/>
      <c r="O145" s="151"/>
      <c r="P145" s="151"/>
      <c r="Q145" s="144" t="str">
        <f t="shared" si="4"/>
        <v/>
      </c>
      <c r="R145" s="152"/>
      <c r="S145" s="153"/>
      <c r="T145" s="123"/>
      <c r="U145" s="122" t="str">
        <f t="shared" si="5"/>
        <v/>
      </c>
      <c r="V145" s="214" t="str">
        <f>""</f>
        <v/>
      </c>
    </row>
    <row r="146" spans="1:22" ht="15.6" customHeight="1">
      <c r="A146" s="193"/>
      <c r="B146" s="146"/>
      <c r="C146" s="146"/>
      <c r="D146" s="146"/>
      <c r="E146" s="147"/>
      <c r="F146" s="148"/>
      <c r="G146" s="149"/>
      <c r="H146" s="149"/>
      <c r="I146" s="148"/>
      <c r="J146" s="150"/>
      <c r="K146" s="151"/>
      <c r="L146" s="126" t="str">
        <f>IF(E146="","",VLOOKUP(K146,日曆!$A$2:$E$1300,5,0))</f>
        <v/>
      </c>
      <c r="M146" s="151"/>
      <c r="N146" s="151"/>
      <c r="O146" s="151"/>
      <c r="P146" s="151"/>
      <c r="Q146" s="144" t="str">
        <f t="shared" si="4"/>
        <v/>
      </c>
      <c r="R146" s="152"/>
      <c r="S146" s="153"/>
      <c r="T146" s="123"/>
      <c r="U146" s="122" t="str">
        <f t="shared" si="5"/>
        <v/>
      </c>
      <c r="V146" s="214" t="str">
        <f>""</f>
        <v/>
      </c>
    </row>
    <row r="147" spans="1:22" ht="15.6" customHeight="1">
      <c r="A147" s="193"/>
      <c r="B147" s="146"/>
      <c r="C147" s="146"/>
      <c r="D147" s="146"/>
      <c r="E147" s="147"/>
      <c r="F147" s="148"/>
      <c r="G147" s="149"/>
      <c r="H147" s="149"/>
      <c r="I147" s="148"/>
      <c r="J147" s="150"/>
      <c r="K147" s="151"/>
      <c r="L147" s="126" t="str">
        <f>IF(E147="","",VLOOKUP(K147,日曆!$A$2:$E$1300,5,0))</f>
        <v/>
      </c>
      <c r="M147" s="151"/>
      <c r="N147" s="151"/>
      <c r="O147" s="151"/>
      <c r="P147" s="151"/>
      <c r="Q147" s="144" t="str">
        <f t="shared" si="4"/>
        <v/>
      </c>
      <c r="R147" s="152"/>
      <c r="S147" s="153"/>
      <c r="T147" s="123"/>
      <c r="U147" s="122" t="str">
        <f t="shared" si="5"/>
        <v/>
      </c>
      <c r="V147" s="214" t="str">
        <f>""</f>
        <v/>
      </c>
    </row>
    <row r="148" spans="1:22" ht="15.6" customHeight="1">
      <c r="A148" s="193"/>
      <c r="B148" s="146"/>
      <c r="C148" s="146"/>
      <c r="D148" s="146"/>
      <c r="E148" s="147"/>
      <c r="F148" s="148"/>
      <c r="G148" s="149"/>
      <c r="H148" s="149"/>
      <c r="I148" s="148"/>
      <c r="J148" s="150"/>
      <c r="K148" s="151"/>
      <c r="L148" s="126" t="str">
        <f>IF(E148="","",VLOOKUP(K148,日曆!$A$2:$E$1300,5,0))</f>
        <v/>
      </c>
      <c r="M148" s="151"/>
      <c r="N148" s="151"/>
      <c r="O148" s="151"/>
      <c r="P148" s="151"/>
      <c r="Q148" s="144" t="str">
        <f t="shared" si="4"/>
        <v/>
      </c>
      <c r="R148" s="152"/>
      <c r="S148" s="153"/>
      <c r="T148" s="123"/>
      <c r="U148" s="122" t="str">
        <f t="shared" si="5"/>
        <v/>
      </c>
      <c r="V148" s="214" t="str">
        <f>""</f>
        <v/>
      </c>
    </row>
    <row r="149" spans="1:22" ht="15.6" customHeight="1">
      <c r="A149" s="193"/>
      <c r="B149" s="146"/>
      <c r="C149" s="146"/>
      <c r="D149" s="146"/>
      <c r="E149" s="147"/>
      <c r="F149" s="148"/>
      <c r="G149" s="149"/>
      <c r="H149" s="149"/>
      <c r="I149" s="148"/>
      <c r="J149" s="150"/>
      <c r="K149" s="151"/>
      <c r="L149" s="126" t="str">
        <f>IF(E149="","",VLOOKUP(K149,日曆!$A$2:$E$1300,5,0))</f>
        <v/>
      </c>
      <c r="M149" s="151"/>
      <c r="N149" s="151"/>
      <c r="O149" s="151"/>
      <c r="P149" s="151"/>
      <c r="Q149" s="144" t="str">
        <f t="shared" si="4"/>
        <v/>
      </c>
      <c r="R149" s="152"/>
      <c r="S149" s="153"/>
      <c r="T149" s="123"/>
      <c r="U149" s="122" t="str">
        <f t="shared" si="5"/>
        <v/>
      </c>
      <c r="V149" s="214" t="str">
        <f>""</f>
        <v/>
      </c>
    </row>
    <row r="150" spans="1:22" ht="15.6" customHeight="1">
      <c r="A150" s="193"/>
      <c r="B150" s="146"/>
      <c r="C150" s="146"/>
      <c r="D150" s="146"/>
      <c r="E150" s="147"/>
      <c r="F150" s="148"/>
      <c r="G150" s="149"/>
      <c r="H150" s="149"/>
      <c r="I150" s="148"/>
      <c r="J150" s="150"/>
      <c r="K150" s="151"/>
      <c r="L150" s="126" t="str">
        <f>IF(E150="","",VLOOKUP(K150,日曆!$A$2:$E$1300,5,0))</f>
        <v/>
      </c>
      <c r="M150" s="151"/>
      <c r="N150" s="151"/>
      <c r="O150" s="151"/>
      <c r="P150" s="151"/>
      <c r="Q150" s="144" t="str">
        <f t="shared" si="4"/>
        <v/>
      </c>
      <c r="R150" s="152"/>
      <c r="S150" s="153"/>
      <c r="T150" s="123"/>
      <c r="U150" s="122" t="str">
        <f t="shared" si="5"/>
        <v/>
      </c>
      <c r="V150" s="214" t="str">
        <f>""</f>
        <v/>
      </c>
    </row>
    <row r="151" spans="1:22" ht="15.6" customHeight="1">
      <c r="A151" s="193"/>
      <c r="B151" s="146"/>
      <c r="C151" s="146"/>
      <c r="D151" s="146"/>
      <c r="E151" s="147"/>
      <c r="F151" s="148"/>
      <c r="G151" s="149"/>
      <c r="H151" s="149"/>
      <c r="I151" s="148"/>
      <c r="J151" s="150"/>
      <c r="K151" s="151"/>
      <c r="L151" s="126" t="str">
        <f>IF(E151="","",VLOOKUP(K151,日曆!$A$2:$E$1300,5,0))</f>
        <v/>
      </c>
      <c r="M151" s="151"/>
      <c r="N151" s="151"/>
      <c r="O151" s="151"/>
      <c r="P151" s="151"/>
      <c r="Q151" s="144" t="str">
        <f t="shared" si="4"/>
        <v/>
      </c>
      <c r="R151" s="152"/>
      <c r="S151" s="153"/>
      <c r="T151" s="123"/>
      <c r="U151" s="122" t="str">
        <f t="shared" si="5"/>
        <v/>
      </c>
      <c r="V151" s="214" t="str">
        <f>""</f>
        <v/>
      </c>
    </row>
    <row r="152" spans="1:22" ht="15.6" customHeight="1">
      <c r="A152" s="193"/>
      <c r="B152" s="146"/>
      <c r="C152" s="146"/>
      <c r="D152" s="146"/>
      <c r="E152" s="147"/>
      <c r="F152" s="148"/>
      <c r="G152" s="149"/>
      <c r="H152" s="149"/>
      <c r="I152" s="148"/>
      <c r="J152" s="150"/>
      <c r="K152" s="151"/>
      <c r="L152" s="126" t="str">
        <f>IF(E152="","",VLOOKUP(K152,日曆!$A$2:$E$1300,5,0))</f>
        <v/>
      </c>
      <c r="M152" s="151"/>
      <c r="N152" s="151"/>
      <c r="O152" s="151"/>
      <c r="P152" s="151"/>
      <c r="Q152" s="144" t="str">
        <f t="shared" si="4"/>
        <v/>
      </c>
      <c r="R152" s="152"/>
      <c r="S152" s="153"/>
      <c r="T152" s="123"/>
      <c r="U152" s="122" t="str">
        <f t="shared" si="5"/>
        <v/>
      </c>
      <c r="V152" s="214" t="str">
        <f>""</f>
        <v/>
      </c>
    </row>
    <row r="153" spans="1:22" ht="15.6" customHeight="1">
      <c r="A153" s="193"/>
      <c r="B153" s="146"/>
      <c r="C153" s="146"/>
      <c r="D153" s="146"/>
      <c r="E153" s="147"/>
      <c r="F153" s="148"/>
      <c r="G153" s="149"/>
      <c r="H153" s="149"/>
      <c r="I153" s="148"/>
      <c r="J153" s="150"/>
      <c r="K153" s="151"/>
      <c r="L153" s="126" t="str">
        <f>IF(E153="","",VLOOKUP(K153,日曆!$A$2:$E$1300,5,0))</f>
        <v/>
      </c>
      <c r="M153" s="151"/>
      <c r="N153" s="151"/>
      <c r="O153" s="151"/>
      <c r="P153" s="151"/>
      <c r="Q153" s="144" t="str">
        <f t="shared" si="4"/>
        <v/>
      </c>
      <c r="R153" s="152"/>
      <c r="S153" s="153"/>
      <c r="T153" s="125"/>
      <c r="U153" s="122" t="str">
        <f t="shared" si="5"/>
        <v/>
      </c>
      <c r="V153" s="214" t="str">
        <f>""</f>
        <v/>
      </c>
    </row>
    <row r="154" spans="1:22" ht="15.6" customHeight="1">
      <c r="A154" s="193"/>
      <c r="B154" s="146"/>
      <c r="C154" s="146"/>
      <c r="D154" s="146"/>
      <c r="E154" s="147"/>
      <c r="F154" s="148"/>
      <c r="G154" s="149"/>
      <c r="H154" s="149"/>
      <c r="I154" s="148"/>
      <c r="J154" s="150"/>
      <c r="K154" s="151"/>
      <c r="L154" s="126" t="str">
        <f>IF(E154="","",VLOOKUP(K154,日曆!$A$2:$E$1300,5,0))</f>
        <v/>
      </c>
      <c r="M154" s="151"/>
      <c r="N154" s="151"/>
      <c r="O154" s="151"/>
      <c r="P154" s="151"/>
      <c r="Q154" s="144" t="str">
        <f t="shared" si="4"/>
        <v/>
      </c>
      <c r="R154" s="152"/>
      <c r="S154" s="153"/>
      <c r="T154" s="125"/>
      <c r="U154" s="122" t="str">
        <f t="shared" si="5"/>
        <v/>
      </c>
      <c r="V154" s="214" t="str">
        <f>""</f>
        <v/>
      </c>
    </row>
    <row r="155" spans="1:22" ht="15.6" customHeight="1">
      <c r="A155" s="193"/>
      <c r="B155" s="146"/>
      <c r="C155" s="146"/>
      <c r="D155" s="146"/>
      <c r="E155" s="147"/>
      <c r="F155" s="148"/>
      <c r="G155" s="149"/>
      <c r="H155" s="149"/>
      <c r="I155" s="148"/>
      <c r="J155" s="150"/>
      <c r="K155" s="151"/>
      <c r="L155" s="126" t="str">
        <f>IF(E155="","",VLOOKUP(K155,日曆!$A$2:$E$1300,5,0))</f>
        <v/>
      </c>
      <c r="M155" s="151"/>
      <c r="N155" s="151"/>
      <c r="O155" s="151"/>
      <c r="P155" s="151"/>
      <c r="Q155" s="144" t="str">
        <f t="shared" si="4"/>
        <v/>
      </c>
      <c r="R155" s="152"/>
      <c r="S155" s="153"/>
      <c r="T155" s="125"/>
      <c r="U155" s="122" t="str">
        <f t="shared" si="5"/>
        <v/>
      </c>
      <c r="V155" s="214" t="str">
        <f>""</f>
        <v/>
      </c>
    </row>
    <row r="156" spans="1:22" ht="15.6" customHeight="1">
      <c r="A156" s="193"/>
      <c r="B156" s="146"/>
      <c r="C156" s="146"/>
      <c r="D156" s="146"/>
      <c r="E156" s="147"/>
      <c r="F156" s="148"/>
      <c r="G156" s="149"/>
      <c r="H156" s="149"/>
      <c r="I156" s="148"/>
      <c r="J156" s="150"/>
      <c r="K156" s="151"/>
      <c r="L156" s="126" t="str">
        <f>IF(E156="","",VLOOKUP(K156,日曆!$A$2:$E$1300,5,0))</f>
        <v/>
      </c>
      <c r="M156" s="151"/>
      <c r="N156" s="151"/>
      <c r="O156" s="151"/>
      <c r="P156" s="151"/>
      <c r="Q156" s="144" t="str">
        <f t="shared" si="4"/>
        <v/>
      </c>
      <c r="R156" s="152"/>
      <c r="S156" s="153"/>
      <c r="T156" s="125"/>
      <c r="U156" s="122" t="str">
        <f t="shared" si="5"/>
        <v/>
      </c>
      <c r="V156" s="214" t="str">
        <f>""</f>
        <v/>
      </c>
    </row>
    <row r="157" spans="1:22" ht="15.6" customHeight="1">
      <c r="A157" s="193"/>
      <c r="B157" s="146"/>
      <c r="C157" s="146"/>
      <c r="D157" s="146"/>
      <c r="E157" s="147"/>
      <c r="F157" s="148"/>
      <c r="G157" s="149"/>
      <c r="H157" s="149"/>
      <c r="I157" s="148"/>
      <c r="J157" s="150"/>
      <c r="K157" s="151"/>
      <c r="L157" s="126" t="str">
        <f>IF(E157="","",VLOOKUP(K157,日曆!$A$2:$E$1300,5,0))</f>
        <v/>
      </c>
      <c r="M157" s="151"/>
      <c r="N157" s="151"/>
      <c r="O157" s="151"/>
      <c r="P157" s="151"/>
      <c r="Q157" s="144" t="str">
        <f t="shared" si="4"/>
        <v/>
      </c>
      <c r="R157" s="152"/>
      <c r="S157" s="153"/>
      <c r="T157" s="125"/>
      <c r="U157" s="122" t="str">
        <f t="shared" si="5"/>
        <v/>
      </c>
      <c r="V157" s="214" t="str">
        <f>""</f>
        <v/>
      </c>
    </row>
    <row r="158" spans="1:22" ht="15.6" customHeight="1">
      <c r="A158" s="193"/>
      <c r="B158" s="146"/>
      <c r="C158" s="146"/>
      <c r="D158" s="146"/>
      <c r="E158" s="147"/>
      <c r="F158" s="148"/>
      <c r="G158" s="149"/>
      <c r="H158" s="149"/>
      <c r="I158" s="148"/>
      <c r="J158" s="150"/>
      <c r="K158" s="151"/>
      <c r="L158" s="126" t="str">
        <f>IF(E158="","",VLOOKUP(K158,日曆!$A$2:$E$1300,5,0))</f>
        <v/>
      </c>
      <c r="M158" s="151"/>
      <c r="N158" s="151"/>
      <c r="O158" s="151"/>
      <c r="P158" s="151"/>
      <c r="Q158" s="144" t="str">
        <f t="shared" si="4"/>
        <v/>
      </c>
      <c r="R158" s="152"/>
      <c r="S158" s="153"/>
      <c r="T158" s="125"/>
      <c r="U158" s="122" t="str">
        <f t="shared" si="5"/>
        <v/>
      </c>
      <c r="V158" s="214" t="str">
        <f>""</f>
        <v/>
      </c>
    </row>
    <row r="159" spans="1:22" ht="15.6" customHeight="1">
      <c r="A159" s="193"/>
      <c r="B159" s="146"/>
      <c r="C159" s="146"/>
      <c r="D159" s="146"/>
      <c r="E159" s="147"/>
      <c r="F159" s="148"/>
      <c r="G159" s="149"/>
      <c r="H159" s="149"/>
      <c r="I159" s="148"/>
      <c r="J159" s="150"/>
      <c r="K159" s="151"/>
      <c r="L159" s="126" t="str">
        <f>IF(E159="","",VLOOKUP(K159,日曆!$A$2:$E$1300,5,0))</f>
        <v/>
      </c>
      <c r="M159" s="151"/>
      <c r="N159" s="151"/>
      <c r="O159" s="151"/>
      <c r="P159" s="151"/>
      <c r="Q159" s="144" t="str">
        <f t="shared" si="4"/>
        <v/>
      </c>
      <c r="R159" s="152"/>
      <c r="S159" s="153"/>
      <c r="T159" s="125"/>
      <c r="U159" s="122" t="str">
        <f t="shared" si="5"/>
        <v/>
      </c>
      <c r="V159" s="214" t="str">
        <f>""</f>
        <v/>
      </c>
    </row>
    <row r="160" spans="1:22" ht="15.6" customHeight="1">
      <c r="A160" s="193"/>
      <c r="B160" s="146"/>
      <c r="C160" s="146"/>
      <c r="D160" s="146"/>
      <c r="E160" s="147"/>
      <c r="F160" s="148"/>
      <c r="G160" s="149"/>
      <c r="H160" s="149"/>
      <c r="I160" s="148"/>
      <c r="J160" s="150"/>
      <c r="K160" s="151"/>
      <c r="L160" s="126" t="str">
        <f>IF(E160="","",VLOOKUP(K160,日曆!$A$2:$E$1300,5,0))</f>
        <v/>
      </c>
      <c r="M160" s="151"/>
      <c r="N160" s="151"/>
      <c r="O160" s="151"/>
      <c r="P160" s="151"/>
      <c r="Q160" s="144" t="str">
        <f t="shared" si="4"/>
        <v/>
      </c>
      <c r="R160" s="152"/>
      <c r="S160" s="153"/>
      <c r="T160" s="125"/>
      <c r="U160" s="122" t="str">
        <f t="shared" si="5"/>
        <v/>
      </c>
      <c r="V160" s="214" t="str">
        <f>""</f>
        <v/>
      </c>
    </row>
    <row r="161" spans="1:22" ht="15.6" customHeight="1">
      <c r="A161" s="194"/>
      <c r="B161" s="154"/>
      <c r="C161" s="154"/>
      <c r="D161" s="154"/>
      <c r="E161" s="155"/>
      <c r="F161" s="149"/>
      <c r="G161" s="149"/>
      <c r="H161" s="149"/>
      <c r="I161" s="149"/>
      <c r="J161" s="156"/>
      <c r="K161" s="157"/>
      <c r="L161" s="126" t="str">
        <f>IF(E161="","",VLOOKUP(K161,日曆!$A$2:$E$1300,5,0))</f>
        <v/>
      </c>
      <c r="M161" s="157"/>
      <c r="N161" s="157"/>
      <c r="O161" s="157"/>
      <c r="P161" s="157"/>
      <c r="Q161" s="144" t="str">
        <f t="shared" si="4"/>
        <v/>
      </c>
      <c r="R161" s="158"/>
      <c r="S161" s="159"/>
      <c r="T161" s="125"/>
      <c r="U161" s="122" t="str">
        <f t="shared" si="5"/>
        <v/>
      </c>
      <c r="V161" s="214" t="str">
        <f>""</f>
        <v/>
      </c>
    </row>
    <row r="162" spans="1:22" ht="15.6" customHeight="1">
      <c r="A162" s="194"/>
      <c r="B162" s="154"/>
      <c r="C162" s="154"/>
      <c r="D162" s="154"/>
      <c r="E162" s="155"/>
      <c r="F162" s="149"/>
      <c r="G162" s="149"/>
      <c r="H162" s="149"/>
      <c r="I162" s="149"/>
      <c r="J162" s="156"/>
      <c r="K162" s="157"/>
      <c r="L162" s="126" t="str">
        <f>IF(E162="","",VLOOKUP(K162,日曆!$A$2:$E$1300,5,0))</f>
        <v/>
      </c>
      <c r="M162" s="157"/>
      <c r="N162" s="157"/>
      <c r="O162" s="157"/>
      <c r="P162" s="157"/>
      <c r="Q162" s="144" t="str">
        <f t="shared" si="4"/>
        <v/>
      </c>
      <c r="R162" s="158"/>
      <c r="S162" s="159"/>
      <c r="T162" s="125"/>
      <c r="U162" s="122" t="str">
        <f t="shared" si="5"/>
        <v/>
      </c>
      <c r="V162" s="214" t="str">
        <f>""</f>
        <v/>
      </c>
    </row>
    <row r="163" spans="1:22" ht="15.6" customHeight="1">
      <c r="A163" s="194"/>
      <c r="B163" s="154"/>
      <c r="C163" s="154"/>
      <c r="D163" s="154"/>
      <c r="E163" s="155"/>
      <c r="F163" s="149"/>
      <c r="G163" s="149"/>
      <c r="H163" s="149"/>
      <c r="I163" s="149"/>
      <c r="J163" s="156"/>
      <c r="K163" s="157"/>
      <c r="L163" s="126" t="str">
        <f>IF(E163="","",VLOOKUP(K163,日曆!$A$2:$E$1300,5,0))</f>
        <v/>
      </c>
      <c r="M163" s="157"/>
      <c r="N163" s="157"/>
      <c r="O163" s="157"/>
      <c r="P163" s="157"/>
      <c r="Q163" s="144" t="str">
        <f t="shared" si="4"/>
        <v/>
      </c>
      <c r="R163" s="158"/>
      <c r="S163" s="159"/>
      <c r="T163" s="125"/>
      <c r="U163" s="122" t="str">
        <f t="shared" si="5"/>
        <v/>
      </c>
      <c r="V163" s="214" t="str">
        <f>""</f>
        <v/>
      </c>
    </row>
    <row r="164" spans="1:22" ht="15.6" customHeight="1">
      <c r="A164" s="194"/>
      <c r="B164" s="154"/>
      <c r="C164" s="154"/>
      <c r="D164" s="154"/>
      <c r="E164" s="155"/>
      <c r="F164" s="149"/>
      <c r="G164" s="149"/>
      <c r="H164" s="149"/>
      <c r="I164" s="149"/>
      <c r="J164" s="156"/>
      <c r="K164" s="157"/>
      <c r="L164" s="126" t="str">
        <f>IF(E164="","",VLOOKUP(K164,日曆!$A$2:$E$1300,5,0))</f>
        <v/>
      </c>
      <c r="M164" s="157"/>
      <c r="N164" s="157"/>
      <c r="O164" s="157"/>
      <c r="P164" s="157"/>
      <c r="Q164" s="144" t="str">
        <f t="shared" si="4"/>
        <v/>
      </c>
      <c r="R164" s="158"/>
      <c r="S164" s="159"/>
      <c r="T164" s="125"/>
      <c r="U164" s="122" t="str">
        <f t="shared" si="5"/>
        <v/>
      </c>
      <c r="V164" s="214" t="str">
        <f>""</f>
        <v/>
      </c>
    </row>
    <row r="165" spans="1:22" ht="15.6" customHeight="1">
      <c r="A165" s="194"/>
      <c r="B165" s="154"/>
      <c r="C165" s="154"/>
      <c r="D165" s="154"/>
      <c r="E165" s="155"/>
      <c r="F165" s="149"/>
      <c r="G165" s="149"/>
      <c r="H165" s="149"/>
      <c r="I165" s="149"/>
      <c r="J165" s="156"/>
      <c r="K165" s="157"/>
      <c r="L165" s="126" t="str">
        <f>IF(E165="","",VLOOKUP(K165,日曆!$A$2:$E$1300,5,0))</f>
        <v/>
      </c>
      <c r="M165" s="157"/>
      <c r="N165" s="157"/>
      <c r="O165" s="157"/>
      <c r="P165" s="157"/>
      <c r="Q165" s="144" t="str">
        <f t="shared" si="4"/>
        <v/>
      </c>
      <c r="R165" s="158"/>
      <c r="S165" s="159"/>
      <c r="T165" s="125"/>
      <c r="U165" s="122" t="str">
        <f t="shared" si="5"/>
        <v/>
      </c>
      <c r="V165" s="214" t="str">
        <f>""</f>
        <v/>
      </c>
    </row>
    <row r="166" spans="1:22" ht="15.6" customHeight="1">
      <c r="A166" s="194"/>
      <c r="B166" s="154"/>
      <c r="C166" s="154"/>
      <c r="D166" s="154"/>
      <c r="E166" s="155"/>
      <c r="F166" s="149"/>
      <c r="G166" s="149"/>
      <c r="H166" s="149"/>
      <c r="I166" s="149"/>
      <c r="J166" s="156"/>
      <c r="K166" s="157"/>
      <c r="L166" s="126" t="str">
        <f>IF(E166="","",VLOOKUP(K166,日曆!$A$2:$E$1300,5,0))</f>
        <v/>
      </c>
      <c r="M166" s="157"/>
      <c r="N166" s="157"/>
      <c r="O166" s="157"/>
      <c r="P166" s="157"/>
      <c r="Q166" s="144" t="str">
        <f t="shared" si="4"/>
        <v/>
      </c>
      <c r="R166" s="158"/>
      <c r="S166" s="159"/>
      <c r="T166" s="125"/>
      <c r="U166" s="122" t="str">
        <f t="shared" si="5"/>
        <v/>
      </c>
      <c r="V166" s="214" t="str">
        <f>""</f>
        <v/>
      </c>
    </row>
    <row r="167" spans="1:22" ht="15.6" customHeight="1">
      <c r="A167" s="194"/>
      <c r="B167" s="154"/>
      <c r="C167" s="154"/>
      <c r="D167" s="154"/>
      <c r="E167" s="155"/>
      <c r="F167" s="149"/>
      <c r="G167" s="149"/>
      <c r="H167" s="149"/>
      <c r="I167" s="149"/>
      <c r="J167" s="156"/>
      <c r="K167" s="157"/>
      <c r="L167" s="126" t="str">
        <f>IF(E167="","",VLOOKUP(K167,日曆!$A$2:$E$1300,5,0))</f>
        <v/>
      </c>
      <c r="M167" s="157"/>
      <c r="N167" s="157"/>
      <c r="O167" s="157"/>
      <c r="P167" s="157"/>
      <c r="Q167" s="144" t="str">
        <f t="shared" si="4"/>
        <v/>
      </c>
      <c r="R167" s="158"/>
      <c r="S167" s="159"/>
      <c r="T167" s="125"/>
      <c r="U167" s="122" t="str">
        <f t="shared" si="5"/>
        <v/>
      </c>
      <c r="V167" s="214" t="str">
        <f>""</f>
        <v/>
      </c>
    </row>
    <row r="168" spans="1:22" ht="15.6" customHeight="1">
      <c r="A168" s="194"/>
      <c r="B168" s="154"/>
      <c r="C168" s="154"/>
      <c r="D168" s="154"/>
      <c r="E168" s="155"/>
      <c r="F168" s="149"/>
      <c r="G168" s="149"/>
      <c r="H168" s="149"/>
      <c r="I168" s="149"/>
      <c r="J168" s="156"/>
      <c r="K168" s="157"/>
      <c r="L168" s="126" t="str">
        <f>IF(E168="","",VLOOKUP(K168,日曆!$A$2:$E$1300,5,0))</f>
        <v/>
      </c>
      <c r="M168" s="157"/>
      <c r="N168" s="157"/>
      <c r="O168" s="157"/>
      <c r="P168" s="157"/>
      <c r="Q168" s="144" t="str">
        <f t="shared" si="4"/>
        <v/>
      </c>
      <c r="R168" s="158"/>
      <c r="S168" s="159"/>
      <c r="T168" s="125"/>
      <c r="U168" s="122" t="str">
        <f t="shared" si="5"/>
        <v/>
      </c>
      <c r="V168" s="214" t="str">
        <f>""</f>
        <v/>
      </c>
    </row>
    <row r="169" spans="1:22" ht="15.6" customHeight="1">
      <c r="A169" s="194"/>
      <c r="B169" s="154"/>
      <c r="C169" s="154"/>
      <c r="D169" s="154"/>
      <c r="E169" s="155"/>
      <c r="F169" s="149"/>
      <c r="G169" s="149"/>
      <c r="H169" s="149"/>
      <c r="I169" s="149"/>
      <c r="J169" s="156"/>
      <c r="K169" s="157"/>
      <c r="L169" s="126" t="str">
        <f>IF(E169="","",VLOOKUP(K169,日曆!$A$2:$E$1300,5,0))</f>
        <v/>
      </c>
      <c r="M169" s="157"/>
      <c r="N169" s="157"/>
      <c r="O169" s="157"/>
      <c r="P169" s="157"/>
      <c r="Q169" s="144" t="str">
        <f t="shared" si="4"/>
        <v/>
      </c>
      <c r="R169" s="158"/>
      <c r="S169" s="159"/>
      <c r="T169" s="125"/>
      <c r="U169" s="122" t="str">
        <f t="shared" si="5"/>
        <v/>
      </c>
      <c r="V169" s="214" t="str">
        <f>""</f>
        <v/>
      </c>
    </row>
    <row r="170" spans="1:22" ht="15.6" customHeight="1">
      <c r="A170" s="194"/>
      <c r="B170" s="154"/>
      <c r="C170" s="154"/>
      <c r="D170" s="154"/>
      <c r="E170" s="155"/>
      <c r="F170" s="149"/>
      <c r="G170" s="149"/>
      <c r="H170" s="149"/>
      <c r="I170" s="149"/>
      <c r="J170" s="156"/>
      <c r="K170" s="157"/>
      <c r="L170" s="126" t="str">
        <f>IF(E170="","",VLOOKUP(K170,日曆!$A$2:$E$1300,5,0))</f>
        <v/>
      </c>
      <c r="M170" s="157"/>
      <c r="N170" s="157"/>
      <c r="O170" s="157"/>
      <c r="P170" s="157"/>
      <c r="Q170" s="144" t="str">
        <f t="shared" si="4"/>
        <v/>
      </c>
      <c r="R170" s="158"/>
      <c r="S170" s="159"/>
      <c r="T170" s="125"/>
      <c r="U170" s="122" t="str">
        <f t="shared" si="5"/>
        <v/>
      </c>
      <c r="V170" s="214" t="str">
        <f>""</f>
        <v/>
      </c>
    </row>
    <row r="171" spans="1:22" ht="15.6" customHeight="1">
      <c r="A171" s="194"/>
      <c r="B171" s="154"/>
      <c r="C171" s="154"/>
      <c r="D171" s="154"/>
      <c r="E171" s="155"/>
      <c r="F171" s="149"/>
      <c r="G171" s="149"/>
      <c r="H171" s="149"/>
      <c r="I171" s="149"/>
      <c r="J171" s="156"/>
      <c r="K171" s="157"/>
      <c r="L171" s="126" t="str">
        <f>IF(E171="","",VLOOKUP(K171,日曆!$A$2:$E$1300,5,0))</f>
        <v/>
      </c>
      <c r="M171" s="157"/>
      <c r="N171" s="157"/>
      <c r="O171" s="157"/>
      <c r="P171" s="157"/>
      <c r="Q171" s="144" t="str">
        <f t="shared" si="4"/>
        <v/>
      </c>
      <c r="R171" s="158"/>
      <c r="S171" s="159"/>
      <c r="T171" s="125"/>
      <c r="U171" s="122" t="str">
        <f t="shared" si="5"/>
        <v/>
      </c>
      <c r="V171" s="214" t="str">
        <f>""</f>
        <v/>
      </c>
    </row>
    <row r="172" spans="1:22" ht="15.6" customHeight="1">
      <c r="A172" s="194"/>
      <c r="B172" s="154"/>
      <c r="C172" s="154"/>
      <c r="D172" s="154"/>
      <c r="E172" s="155"/>
      <c r="F172" s="149"/>
      <c r="G172" s="149"/>
      <c r="H172" s="149"/>
      <c r="I172" s="149"/>
      <c r="J172" s="156"/>
      <c r="K172" s="157"/>
      <c r="L172" s="126" t="str">
        <f>IF(E172="","",VLOOKUP(K172,日曆!$A$2:$E$1300,5,0))</f>
        <v/>
      </c>
      <c r="M172" s="157"/>
      <c r="N172" s="157"/>
      <c r="O172" s="157"/>
      <c r="P172" s="157"/>
      <c r="Q172" s="144" t="str">
        <f t="shared" si="4"/>
        <v/>
      </c>
      <c r="R172" s="158"/>
      <c r="S172" s="159"/>
      <c r="T172" s="125"/>
      <c r="U172" s="122" t="str">
        <f t="shared" si="5"/>
        <v/>
      </c>
      <c r="V172" s="214" t="str">
        <f>""</f>
        <v/>
      </c>
    </row>
    <row r="173" spans="1:22" ht="15.6" customHeight="1">
      <c r="A173" s="194"/>
      <c r="B173" s="154"/>
      <c r="C173" s="154"/>
      <c r="D173" s="154"/>
      <c r="E173" s="155"/>
      <c r="F173" s="149"/>
      <c r="G173" s="149"/>
      <c r="H173" s="149"/>
      <c r="I173" s="149"/>
      <c r="J173" s="156"/>
      <c r="K173" s="157"/>
      <c r="L173" s="126" t="str">
        <f>IF(E173="","",VLOOKUP(K173,日曆!$A$2:$E$1300,5,0))</f>
        <v/>
      </c>
      <c r="M173" s="157"/>
      <c r="N173" s="157"/>
      <c r="O173" s="157"/>
      <c r="P173" s="157"/>
      <c r="Q173" s="144" t="str">
        <f t="shared" si="4"/>
        <v/>
      </c>
      <c r="R173" s="158"/>
      <c r="S173" s="159"/>
      <c r="T173" s="125"/>
      <c r="U173" s="122" t="str">
        <f t="shared" si="5"/>
        <v/>
      </c>
      <c r="V173" s="214" t="str">
        <f>""</f>
        <v/>
      </c>
    </row>
    <row r="174" spans="1:22" ht="15.6" customHeight="1">
      <c r="A174" s="194"/>
      <c r="B174" s="154"/>
      <c r="C174" s="154"/>
      <c r="D174" s="154"/>
      <c r="E174" s="155"/>
      <c r="F174" s="149"/>
      <c r="G174" s="149"/>
      <c r="H174" s="149"/>
      <c r="I174" s="149"/>
      <c r="J174" s="156"/>
      <c r="K174" s="157"/>
      <c r="L174" s="126" t="str">
        <f>IF(E174="","",VLOOKUP(K174,日曆!$A$2:$E$1300,5,0))</f>
        <v/>
      </c>
      <c r="M174" s="157"/>
      <c r="N174" s="157"/>
      <c r="O174" s="157"/>
      <c r="P174" s="157"/>
      <c r="Q174" s="144" t="str">
        <f t="shared" si="4"/>
        <v/>
      </c>
      <c r="R174" s="158"/>
      <c r="S174" s="159"/>
      <c r="T174" s="125"/>
      <c r="U174" s="122" t="str">
        <f t="shared" si="5"/>
        <v/>
      </c>
      <c r="V174" s="214" t="str">
        <f>""</f>
        <v/>
      </c>
    </row>
    <row r="175" spans="1:22" ht="15.6" customHeight="1">
      <c r="A175" s="194"/>
      <c r="B175" s="154"/>
      <c r="C175" s="154"/>
      <c r="D175" s="154"/>
      <c r="E175" s="155"/>
      <c r="F175" s="149"/>
      <c r="G175" s="149"/>
      <c r="H175" s="149"/>
      <c r="I175" s="149"/>
      <c r="J175" s="156"/>
      <c r="K175" s="157"/>
      <c r="L175" s="126" t="str">
        <f>IF(E175="","",VLOOKUP(K175,日曆!$A$2:$E$1300,5,0))</f>
        <v/>
      </c>
      <c r="M175" s="157"/>
      <c r="N175" s="157"/>
      <c r="O175" s="157"/>
      <c r="P175" s="157"/>
      <c r="Q175" s="144" t="str">
        <f t="shared" si="4"/>
        <v/>
      </c>
      <c r="R175" s="158"/>
      <c r="S175" s="159"/>
      <c r="T175" s="125"/>
      <c r="U175" s="122" t="str">
        <f t="shared" si="5"/>
        <v/>
      </c>
      <c r="V175" s="214" t="str">
        <f>""</f>
        <v/>
      </c>
    </row>
    <row r="176" spans="1:22" ht="15.6" customHeight="1">
      <c r="A176" s="194"/>
      <c r="B176" s="154"/>
      <c r="C176" s="154"/>
      <c r="D176" s="154"/>
      <c r="E176" s="155"/>
      <c r="F176" s="149"/>
      <c r="G176" s="149"/>
      <c r="H176" s="149"/>
      <c r="I176" s="149"/>
      <c r="J176" s="156"/>
      <c r="K176" s="157"/>
      <c r="L176" s="126" t="str">
        <f>IF(E176="","",VLOOKUP(K176,日曆!$A$2:$E$1300,5,0))</f>
        <v/>
      </c>
      <c r="M176" s="157"/>
      <c r="N176" s="157"/>
      <c r="O176" s="157"/>
      <c r="P176" s="157"/>
      <c r="Q176" s="144" t="str">
        <f t="shared" si="4"/>
        <v/>
      </c>
      <c r="R176" s="158"/>
      <c r="S176" s="159"/>
      <c r="T176" s="125"/>
      <c r="U176" s="122" t="str">
        <f t="shared" si="5"/>
        <v/>
      </c>
      <c r="V176" s="214" t="str">
        <f>""</f>
        <v/>
      </c>
    </row>
    <row r="177" spans="1:22" ht="15.6" customHeight="1">
      <c r="A177" s="194"/>
      <c r="B177" s="154"/>
      <c r="C177" s="154"/>
      <c r="D177" s="154"/>
      <c r="E177" s="155"/>
      <c r="F177" s="149"/>
      <c r="G177" s="149"/>
      <c r="H177" s="149"/>
      <c r="I177" s="149"/>
      <c r="J177" s="156"/>
      <c r="K177" s="157"/>
      <c r="L177" s="126" t="str">
        <f>IF(E177="","",VLOOKUP(K177,日曆!$A$2:$E$1300,5,0))</f>
        <v/>
      </c>
      <c r="M177" s="157"/>
      <c r="N177" s="157"/>
      <c r="O177" s="157"/>
      <c r="P177" s="157"/>
      <c r="Q177" s="144" t="str">
        <f t="shared" si="4"/>
        <v/>
      </c>
      <c r="R177" s="158"/>
      <c r="S177" s="159"/>
      <c r="T177" s="125"/>
      <c r="U177" s="122" t="str">
        <f t="shared" si="5"/>
        <v/>
      </c>
      <c r="V177" s="214" t="str">
        <f>""</f>
        <v/>
      </c>
    </row>
    <row r="178" spans="1:22" ht="15.6" customHeight="1">
      <c r="A178" s="194"/>
      <c r="B178" s="154"/>
      <c r="C178" s="154"/>
      <c r="D178" s="154"/>
      <c r="E178" s="155"/>
      <c r="F178" s="149"/>
      <c r="G178" s="149"/>
      <c r="H178" s="149"/>
      <c r="I178" s="149"/>
      <c r="J178" s="156"/>
      <c r="K178" s="157"/>
      <c r="L178" s="126" t="str">
        <f>IF(E178="","",VLOOKUP(K178,日曆!$A$2:$E$1300,5,0))</f>
        <v/>
      </c>
      <c r="M178" s="157"/>
      <c r="N178" s="157"/>
      <c r="O178" s="157"/>
      <c r="P178" s="157"/>
      <c r="Q178" s="144" t="str">
        <f t="shared" si="4"/>
        <v/>
      </c>
      <c r="R178" s="158"/>
      <c r="S178" s="159"/>
      <c r="T178" s="125"/>
      <c r="U178" s="122" t="str">
        <f t="shared" si="5"/>
        <v/>
      </c>
      <c r="V178" s="214" t="str">
        <f>""</f>
        <v/>
      </c>
    </row>
    <row r="179" spans="1:22" ht="15.6" customHeight="1">
      <c r="A179" s="194"/>
      <c r="B179" s="154"/>
      <c r="C179" s="154"/>
      <c r="D179" s="154"/>
      <c r="E179" s="155"/>
      <c r="F179" s="149"/>
      <c r="G179" s="149"/>
      <c r="H179" s="149"/>
      <c r="I179" s="149"/>
      <c r="J179" s="156"/>
      <c r="K179" s="157"/>
      <c r="L179" s="126" t="str">
        <f>IF(E179="","",VLOOKUP(K179,日曆!$A$2:$E$1300,5,0))</f>
        <v/>
      </c>
      <c r="M179" s="157"/>
      <c r="N179" s="157"/>
      <c r="O179" s="157"/>
      <c r="P179" s="157"/>
      <c r="Q179" s="144" t="str">
        <f t="shared" si="4"/>
        <v/>
      </c>
      <c r="R179" s="158"/>
      <c r="S179" s="159"/>
      <c r="T179" s="125"/>
      <c r="U179" s="122" t="str">
        <f t="shared" si="5"/>
        <v/>
      </c>
      <c r="V179" s="214" t="str">
        <f>""</f>
        <v/>
      </c>
    </row>
    <row r="180" spans="1:22" ht="15.6" customHeight="1">
      <c r="A180" s="194"/>
      <c r="B180" s="154"/>
      <c r="C180" s="154"/>
      <c r="D180" s="154"/>
      <c r="E180" s="155"/>
      <c r="F180" s="149"/>
      <c r="G180" s="149"/>
      <c r="H180" s="149"/>
      <c r="I180" s="149"/>
      <c r="J180" s="156"/>
      <c r="K180" s="157"/>
      <c r="L180" s="126" t="str">
        <f>IF(E180="","",VLOOKUP(K180,日曆!$A$2:$E$1300,5,0))</f>
        <v/>
      </c>
      <c r="M180" s="157"/>
      <c r="N180" s="157"/>
      <c r="O180" s="157"/>
      <c r="P180" s="157"/>
      <c r="Q180" s="144" t="str">
        <f t="shared" si="4"/>
        <v/>
      </c>
      <c r="R180" s="158"/>
      <c r="S180" s="159"/>
      <c r="T180" s="125"/>
      <c r="U180" s="122" t="str">
        <f t="shared" si="5"/>
        <v/>
      </c>
      <c r="V180" s="214" t="str">
        <f>""</f>
        <v/>
      </c>
    </row>
    <row r="181" spans="1:22" ht="15.6" customHeight="1">
      <c r="A181" s="192"/>
      <c r="B181" s="130"/>
      <c r="C181" s="131"/>
      <c r="D181" s="131"/>
      <c r="E181" s="160"/>
      <c r="F181" s="111"/>
      <c r="G181" s="116"/>
      <c r="H181" s="111"/>
      <c r="I181" s="148"/>
      <c r="J181" s="156"/>
      <c r="K181" s="128"/>
      <c r="L181" s="126" t="str">
        <f>IF(E181="","",VLOOKUP(K181,日曆!$A$2:$E$1300,5,0))</f>
        <v/>
      </c>
      <c r="M181" s="113"/>
      <c r="N181" s="126"/>
      <c r="O181" s="129"/>
      <c r="P181" s="129"/>
      <c r="Q181" s="144" t="str">
        <f t="shared" si="4"/>
        <v/>
      </c>
      <c r="R181" s="118"/>
      <c r="S181" s="145"/>
      <c r="T181" s="125"/>
      <c r="U181" s="122" t="str">
        <f t="shared" si="5"/>
        <v/>
      </c>
      <c r="V181" s="214" t="str">
        <f>""</f>
        <v/>
      </c>
    </row>
    <row r="182" spans="1:22" ht="15.6" customHeight="1">
      <c r="A182" s="192"/>
      <c r="B182" s="130"/>
      <c r="C182" s="131"/>
      <c r="D182" s="131"/>
      <c r="E182" s="160"/>
      <c r="F182" s="111"/>
      <c r="G182" s="116"/>
      <c r="H182" s="111"/>
      <c r="I182" s="148"/>
      <c r="J182" s="156"/>
      <c r="K182" s="128"/>
      <c r="L182" s="126" t="str">
        <f>IF(E182="","",VLOOKUP(K182,日曆!$A$2:$E$1300,5,0))</f>
        <v/>
      </c>
      <c r="M182" s="113"/>
      <c r="N182" s="126"/>
      <c r="O182" s="129"/>
      <c r="P182" s="129"/>
      <c r="Q182" s="144" t="str">
        <f t="shared" si="4"/>
        <v/>
      </c>
      <c r="R182" s="118"/>
      <c r="S182" s="145"/>
      <c r="T182" s="125"/>
      <c r="U182" s="122" t="str">
        <f t="shared" si="5"/>
        <v/>
      </c>
      <c r="V182" s="214" t="str">
        <f>""</f>
        <v/>
      </c>
    </row>
    <row r="183" spans="1:22" ht="15.6" customHeight="1">
      <c r="A183" s="192"/>
      <c r="B183" s="130"/>
      <c r="C183" s="131"/>
      <c r="D183" s="131"/>
      <c r="E183" s="160"/>
      <c r="F183" s="111"/>
      <c r="G183" s="116"/>
      <c r="H183" s="111"/>
      <c r="I183" s="148"/>
      <c r="J183" s="156"/>
      <c r="K183" s="128"/>
      <c r="L183" s="126" t="str">
        <f>IF(E183="","",VLOOKUP(K183,日曆!$A$2:$E$1300,5,0))</f>
        <v/>
      </c>
      <c r="M183" s="113"/>
      <c r="N183" s="126"/>
      <c r="O183" s="129"/>
      <c r="P183" s="129"/>
      <c r="Q183" s="144" t="str">
        <f t="shared" si="4"/>
        <v/>
      </c>
      <c r="R183" s="118"/>
      <c r="S183" s="145"/>
      <c r="T183" s="125"/>
      <c r="U183" s="122" t="str">
        <f t="shared" si="5"/>
        <v/>
      </c>
      <c r="V183" s="214" t="str">
        <f>""</f>
        <v/>
      </c>
    </row>
    <row r="184" spans="1:22" ht="15.6" customHeight="1">
      <c r="A184" s="192"/>
      <c r="B184" s="130"/>
      <c r="C184" s="131"/>
      <c r="D184" s="131"/>
      <c r="E184" s="160"/>
      <c r="F184" s="111"/>
      <c r="G184" s="116"/>
      <c r="H184" s="111"/>
      <c r="I184" s="148"/>
      <c r="J184" s="156"/>
      <c r="K184" s="128"/>
      <c r="L184" s="126" t="str">
        <f>IF(E184="","",VLOOKUP(K184,日曆!$A$2:$E$1300,5,0))</f>
        <v/>
      </c>
      <c r="M184" s="113"/>
      <c r="N184" s="126"/>
      <c r="O184" s="129"/>
      <c r="P184" s="129"/>
      <c r="Q184" s="144" t="str">
        <f t="shared" si="4"/>
        <v/>
      </c>
      <c r="R184" s="118"/>
      <c r="S184" s="145"/>
      <c r="T184" s="125"/>
      <c r="U184" s="122" t="str">
        <f t="shared" si="5"/>
        <v/>
      </c>
      <c r="V184" s="214" t="str">
        <f>""</f>
        <v/>
      </c>
    </row>
    <row r="185" spans="1:22" ht="15.6" customHeight="1">
      <c r="A185" s="192"/>
      <c r="B185" s="130"/>
      <c r="C185" s="131"/>
      <c r="D185" s="131"/>
      <c r="E185" s="160"/>
      <c r="F185" s="111"/>
      <c r="G185" s="116"/>
      <c r="H185" s="111"/>
      <c r="I185" s="148"/>
      <c r="J185" s="156"/>
      <c r="K185" s="128"/>
      <c r="L185" s="126" t="str">
        <f>IF(E185="","",VLOOKUP(K185,日曆!$A$2:$E$1300,5,0))</f>
        <v/>
      </c>
      <c r="M185" s="113"/>
      <c r="N185" s="126"/>
      <c r="O185" s="129"/>
      <c r="P185" s="129"/>
      <c r="Q185" s="144" t="str">
        <f t="shared" si="4"/>
        <v/>
      </c>
      <c r="R185" s="118"/>
      <c r="S185" s="145"/>
      <c r="T185" s="125"/>
      <c r="U185" s="122" t="str">
        <f t="shared" si="5"/>
        <v/>
      </c>
      <c r="V185" s="214" t="str">
        <f>""</f>
        <v/>
      </c>
    </row>
    <row r="186" spans="1:22" ht="15.6" customHeight="1">
      <c r="A186" s="192"/>
      <c r="B186" s="130"/>
      <c r="C186" s="131"/>
      <c r="D186" s="131"/>
      <c r="E186" s="160"/>
      <c r="F186" s="111"/>
      <c r="G186" s="116"/>
      <c r="H186" s="111"/>
      <c r="I186" s="148"/>
      <c r="J186" s="156"/>
      <c r="K186" s="128"/>
      <c r="L186" s="126" t="str">
        <f>IF(E186="","",VLOOKUP(K186,日曆!$A$2:$E$1300,5,0))</f>
        <v/>
      </c>
      <c r="M186" s="113"/>
      <c r="N186" s="126"/>
      <c r="O186" s="129"/>
      <c r="P186" s="129"/>
      <c r="Q186" s="144" t="str">
        <f t="shared" si="4"/>
        <v/>
      </c>
      <c r="R186" s="118"/>
      <c r="S186" s="145"/>
      <c r="T186" s="125"/>
      <c r="U186" s="122" t="str">
        <f t="shared" si="5"/>
        <v/>
      </c>
      <c r="V186" s="214" t="str">
        <f>""</f>
        <v/>
      </c>
    </row>
    <row r="187" spans="1:22" ht="15.6" customHeight="1">
      <c r="A187" s="192"/>
      <c r="B187" s="130"/>
      <c r="C187" s="131"/>
      <c r="D187" s="131"/>
      <c r="E187" s="160"/>
      <c r="F187" s="111"/>
      <c r="G187" s="116"/>
      <c r="H187" s="111"/>
      <c r="I187" s="148"/>
      <c r="J187" s="156"/>
      <c r="K187" s="128"/>
      <c r="L187" s="126" t="str">
        <f>IF(E187="","",VLOOKUP(K187,日曆!$A$2:$E$1300,5,0))</f>
        <v/>
      </c>
      <c r="M187" s="113"/>
      <c r="N187" s="126"/>
      <c r="O187" s="129"/>
      <c r="P187" s="129"/>
      <c r="Q187" s="144" t="str">
        <f t="shared" si="4"/>
        <v/>
      </c>
      <c r="R187" s="118"/>
      <c r="S187" s="145"/>
      <c r="T187" s="125"/>
      <c r="U187" s="122" t="str">
        <f t="shared" si="5"/>
        <v/>
      </c>
      <c r="V187" s="214" t="str">
        <f>""</f>
        <v/>
      </c>
    </row>
    <row r="188" spans="1:22" ht="15.6" customHeight="1">
      <c r="A188" s="192"/>
      <c r="B188" s="130"/>
      <c r="C188" s="131"/>
      <c r="D188" s="131"/>
      <c r="E188" s="160"/>
      <c r="F188" s="111"/>
      <c r="G188" s="116"/>
      <c r="H188" s="111"/>
      <c r="I188" s="148"/>
      <c r="J188" s="156"/>
      <c r="K188" s="128"/>
      <c r="L188" s="126" t="str">
        <f>IF(E188="","",VLOOKUP(K188,日曆!$A$2:$E$1300,5,0))</f>
        <v/>
      </c>
      <c r="M188" s="113"/>
      <c r="N188" s="126"/>
      <c r="O188" s="129"/>
      <c r="P188" s="129"/>
      <c r="Q188" s="144" t="str">
        <f t="shared" si="4"/>
        <v/>
      </c>
      <c r="R188" s="118"/>
      <c r="S188" s="145"/>
      <c r="T188" s="125"/>
      <c r="U188" s="122" t="str">
        <f t="shared" si="5"/>
        <v/>
      </c>
      <c r="V188" s="214" t="str">
        <f>""</f>
        <v/>
      </c>
    </row>
    <row r="189" spans="1:22" ht="15.6" customHeight="1">
      <c r="A189" s="192"/>
      <c r="B189" s="130"/>
      <c r="C189" s="131"/>
      <c r="D189" s="131"/>
      <c r="E189" s="160"/>
      <c r="F189" s="111"/>
      <c r="G189" s="116"/>
      <c r="H189" s="111"/>
      <c r="I189" s="148"/>
      <c r="J189" s="156"/>
      <c r="K189" s="128"/>
      <c r="L189" s="126" t="str">
        <f>IF(E189="","",VLOOKUP(K189,日曆!$A$2:$E$1300,5,0))</f>
        <v/>
      </c>
      <c r="M189" s="113"/>
      <c r="N189" s="126"/>
      <c r="O189" s="129"/>
      <c r="P189" s="129"/>
      <c r="Q189" s="144" t="str">
        <f t="shared" si="4"/>
        <v/>
      </c>
      <c r="R189" s="118"/>
      <c r="S189" s="145"/>
      <c r="T189" s="125"/>
      <c r="U189" s="122" t="str">
        <f t="shared" si="5"/>
        <v/>
      </c>
      <c r="V189" s="214" t="str">
        <f>""</f>
        <v/>
      </c>
    </row>
    <row r="190" spans="1:22" ht="15.6" customHeight="1">
      <c r="A190" s="192"/>
      <c r="B190" s="130"/>
      <c r="C190" s="131"/>
      <c r="D190" s="131"/>
      <c r="E190" s="160"/>
      <c r="F190" s="111"/>
      <c r="G190" s="116"/>
      <c r="H190" s="111"/>
      <c r="I190" s="148"/>
      <c r="J190" s="156"/>
      <c r="K190" s="128"/>
      <c r="L190" s="126" t="str">
        <f>IF(E190="","",VLOOKUP(K190,日曆!$A$2:$E$1300,5,0))</f>
        <v/>
      </c>
      <c r="M190" s="113"/>
      <c r="N190" s="126"/>
      <c r="O190" s="129"/>
      <c r="P190" s="129"/>
      <c r="Q190" s="144" t="str">
        <f t="shared" si="4"/>
        <v/>
      </c>
      <c r="R190" s="118"/>
      <c r="S190" s="145"/>
      <c r="T190" s="125"/>
      <c r="U190" s="122" t="str">
        <f t="shared" si="5"/>
        <v/>
      </c>
      <c r="V190" s="214" t="str">
        <f>""</f>
        <v/>
      </c>
    </row>
    <row r="191" spans="1:22" ht="15.6" customHeight="1">
      <c r="A191" s="192"/>
      <c r="B191" s="130"/>
      <c r="C191" s="131"/>
      <c r="D191" s="131"/>
      <c r="E191" s="160"/>
      <c r="F191" s="111"/>
      <c r="G191" s="116"/>
      <c r="H191" s="111"/>
      <c r="I191" s="148"/>
      <c r="J191" s="156"/>
      <c r="K191" s="128"/>
      <c r="L191" s="126" t="str">
        <f>IF(E191="","",VLOOKUP(K191,日曆!$A$2:$E$1300,5,0))</f>
        <v/>
      </c>
      <c r="M191" s="113"/>
      <c r="N191" s="126"/>
      <c r="O191" s="129"/>
      <c r="P191" s="129"/>
      <c r="Q191" s="144" t="str">
        <f t="shared" si="4"/>
        <v/>
      </c>
      <c r="R191" s="118"/>
      <c r="S191" s="145"/>
      <c r="T191" s="125"/>
      <c r="U191" s="122" t="str">
        <f t="shared" si="5"/>
        <v/>
      </c>
      <c r="V191" s="214" t="str">
        <f>""</f>
        <v/>
      </c>
    </row>
    <row r="192" spans="1:22" ht="15.6" customHeight="1">
      <c r="A192" s="192"/>
      <c r="B192" s="130"/>
      <c r="C192" s="131"/>
      <c r="D192" s="131"/>
      <c r="E192" s="160"/>
      <c r="F192" s="111"/>
      <c r="G192" s="116"/>
      <c r="H192" s="111"/>
      <c r="I192" s="148"/>
      <c r="J192" s="156"/>
      <c r="K192" s="128"/>
      <c r="L192" s="126" t="str">
        <f>IF(E192="","",VLOOKUP(K192,日曆!$A$2:$E$1300,5,0))</f>
        <v/>
      </c>
      <c r="M192" s="113"/>
      <c r="N192" s="126"/>
      <c r="O192" s="129"/>
      <c r="P192" s="129"/>
      <c r="Q192" s="144" t="str">
        <f t="shared" si="4"/>
        <v/>
      </c>
      <c r="R192" s="118"/>
      <c r="S192" s="145"/>
      <c r="T192" s="125"/>
      <c r="U192" s="122" t="str">
        <f t="shared" si="5"/>
        <v/>
      </c>
      <c r="V192" s="214" t="str">
        <f>""</f>
        <v/>
      </c>
    </row>
    <row r="193" spans="1:22" ht="15.6" customHeight="1">
      <c r="A193" s="192"/>
      <c r="B193" s="130"/>
      <c r="C193" s="131"/>
      <c r="D193" s="131"/>
      <c r="E193" s="160"/>
      <c r="F193" s="111"/>
      <c r="G193" s="116"/>
      <c r="H193" s="111"/>
      <c r="I193" s="148"/>
      <c r="J193" s="156"/>
      <c r="K193" s="128"/>
      <c r="L193" s="126" t="str">
        <f>IF(E193="","",VLOOKUP(K193,日曆!$A$2:$E$1300,5,0))</f>
        <v/>
      </c>
      <c r="M193" s="113"/>
      <c r="N193" s="126"/>
      <c r="O193" s="129"/>
      <c r="P193" s="129"/>
      <c r="Q193" s="144" t="str">
        <f t="shared" si="4"/>
        <v/>
      </c>
      <c r="R193" s="118"/>
      <c r="S193" s="145"/>
      <c r="T193" s="125"/>
      <c r="U193" s="122" t="str">
        <f t="shared" si="5"/>
        <v/>
      </c>
      <c r="V193" s="214" t="str">
        <f>""</f>
        <v/>
      </c>
    </row>
    <row r="194" spans="1:22" ht="15.6" customHeight="1">
      <c r="A194" s="192"/>
      <c r="B194" s="130"/>
      <c r="C194" s="131"/>
      <c r="D194" s="131"/>
      <c r="E194" s="160"/>
      <c r="F194" s="111"/>
      <c r="G194" s="116"/>
      <c r="H194" s="111"/>
      <c r="I194" s="148"/>
      <c r="J194" s="156"/>
      <c r="K194" s="128"/>
      <c r="L194" s="126" t="str">
        <f>IF(E194="","",VLOOKUP(K194,日曆!$A$2:$E$1300,5,0))</f>
        <v/>
      </c>
      <c r="M194" s="113"/>
      <c r="N194" s="126"/>
      <c r="O194" s="129"/>
      <c r="P194" s="129"/>
      <c r="Q194" s="144" t="str">
        <f t="shared" si="4"/>
        <v/>
      </c>
      <c r="R194" s="118"/>
      <c r="S194" s="145"/>
      <c r="T194" s="125"/>
      <c r="U194" s="122" t="str">
        <f t="shared" si="5"/>
        <v/>
      </c>
      <c r="V194" s="214" t="str">
        <f>""</f>
        <v/>
      </c>
    </row>
    <row r="195" spans="1:22" ht="15.6" customHeight="1">
      <c r="A195" s="192"/>
      <c r="B195" s="130"/>
      <c r="C195" s="131"/>
      <c r="D195" s="131"/>
      <c r="E195" s="160"/>
      <c r="F195" s="111"/>
      <c r="G195" s="116"/>
      <c r="H195" s="111"/>
      <c r="I195" s="148"/>
      <c r="J195" s="156"/>
      <c r="K195" s="128"/>
      <c r="L195" s="126" t="str">
        <f>IF(E195="","",VLOOKUP(K195,日曆!$A$2:$E$1300,5,0))</f>
        <v/>
      </c>
      <c r="M195" s="113"/>
      <c r="N195" s="126"/>
      <c r="O195" s="129"/>
      <c r="P195" s="129"/>
      <c r="Q195" s="144" t="str">
        <f t="shared" ref="Q195:Q258" si="6">IF(E195="","",IF(R195="",N195*160,""))</f>
        <v/>
      </c>
      <c r="R195" s="118"/>
      <c r="S195" s="145"/>
      <c r="T195" s="125"/>
      <c r="U195" s="122" t="str">
        <f t="shared" ref="U195:U258" si="7">IF(E195="","",LEFT(K195,3)&amp;"年"&amp;RIGHT(LEFT(K195,5),2)&amp;"月")</f>
        <v/>
      </c>
      <c r="V195" s="214" t="str">
        <f>""</f>
        <v/>
      </c>
    </row>
    <row r="196" spans="1:22" ht="15.6" customHeight="1">
      <c r="A196" s="192"/>
      <c r="B196" s="130"/>
      <c r="C196" s="131"/>
      <c r="D196" s="131"/>
      <c r="E196" s="160"/>
      <c r="F196" s="111"/>
      <c r="G196" s="116"/>
      <c r="H196" s="111"/>
      <c r="I196" s="148"/>
      <c r="J196" s="156"/>
      <c r="K196" s="128"/>
      <c r="L196" s="126" t="str">
        <f>IF(E196="","",VLOOKUP(K196,日曆!$A$2:$E$1300,5,0))</f>
        <v/>
      </c>
      <c r="M196" s="113"/>
      <c r="N196" s="126"/>
      <c r="O196" s="129"/>
      <c r="P196" s="129"/>
      <c r="Q196" s="144" t="str">
        <f t="shared" si="6"/>
        <v/>
      </c>
      <c r="R196" s="118"/>
      <c r="S196" s="145"/>
      <c r="T196" s="125"/>
      <c r="U196" s="122" t="str">
        <f t="shared" si="7"/>
        <v/>
      </c>
      <c r="V196" s="214" t="str">
        <f>""</f>
        <v/>
      </c>
    </row>
    <row r="197" spans="1:22" ht="15.6" customHeight="1">
      <c r="A197" s="192"/>
      <c r="B197" s="130"/>
      <c r="C197" s="131"/>
      <c r="D197" s="131"/>
      <c r="E197" s="160"/>
      <c r="F197" s="111"/>
      <c r="G197" s="116"/>
      <c r="H197" s="111"/>
      <c r="I197" s="148"/>
      <c r="J197" s="156"/>
      <c r="K197" s="128"/>
      <c r="L197" s="126" t="str">
        <f>IF(E197="","",VLOOKUP(K197,日曆!$A$2:$E$1300,5,0))</f>
        <v/>
      </c>
      <c r="M197" s="113"/>
      <c r="N197" s="126"/>
      <c r="O197" s="129"/>
      <c r="P197" s="129"/>
      <c r="Q197" s="144" t="str">
        <f t="shared" si="6"/>
        <v/>
      </c>
      <c r="R197" s="118"/>
      <c r="S197" s="145"/>
      <c r="T197" s="125"/>
      <c r="U197" s="122" t="str">
        <f t="shared" si="7"/>
        <v/>
      </c>
      <c r="V197" s="214" t="str">
        <f>""</f>
        <v/>
      </c>
    </row>
    <row r="198" spans="1:22" ht="15.6" customHeight="1">
      <c r="A198" s="192"/>
      <c r="B198" s="130"/>
      <c r="C198" s="131"/>
      <c r="D198" s="131"/>
      <c r="E198" s="160"/>
      <c r="F198" s="111"/>
      <c r="G198" s="116"/>
      <c r="H198" s="111"/>
      <c r="I198" s="148"/>
      <c r="J198" s="156"/>
      <c r="K198" s="128"/>
      <c r="L198" s="126" t="str">
        <f>IF(E198="","",VLOOKUP(K198,日曆!$A$2:$E$1300,5,0))</f>
        <v/>
      </c>
      <c r="M198" s="113"/>
      <c r="N198" s="126"/>
      <c r="O198" s="129"/>
      <c r="P198" s="129"/>
      <c r="Q198" s="144" t="str">
        <f t="shared" si="6"/>
        <v/>
      </c>
      <c r="R198" s="118"/>
      <c r="S198" s="145"/>
      <c r="T198" s="125"/>
      <c r="U198" s="122" t="str">
        <f t="shared" si="7"/>
        <v/>
      </c>
      <c r="V198" s="214" t="str">
        <f>""</f>
        <v/>
      </c>
    </row>
    <row r="199" spans="1:22" ht="15.6" customHeight="1">
      <c r="A199" s="192"/>
      <c r="B199" s="130"/>
      <c r="C199" s="131"/>
      <c r="D199" s="131"/>
      <c r="E199" s="160"/>
      <c r="F199" s="111"/>
      <c r="G199" s="116"/>
      <c r="H199" s="111"/>
      <c r="I199" s="148"/>
      <c r="J199" s="156"/>
      <c r="K199" s="128"/>
      <c r="L199" s="126" t="str">
        <f>IF(E199="","",VLOOKUP(K199,日曆!$A$2:$E$1300,5,0))</f>
        <v/>
      </c>
      <c r="M199" s="113"/>
      <c r="N199" s="126"/>
      <c r="O199" s="129"/>
      <c r="P199" s="129"/>
      <c r="Q199" s="144" t="str">
        <f t="shared" si="6"/>
        <v/>
      </c>
      <c r="R199" s="118"/>
      <c r="S199" s="145"/>
      <c r="T199" s="125"/>
      <c r="U199" s="122" t="str">
        <f t="shared" si="7"/>
        <v/>
      </c>
      <c r="V199" s="214" t="str">
        <f>""</f>
        <v/>
      </c>
    </row>
    <row r="200" spans="1:22" ht="15.6" customHeight="1">
      <c r="A200" s="192"/>
      <c r="B200" s="130"/>
      <c r="C200" s="131"/>
      <c r="D200" s="131"/>
      <c r="E200" s="160"/>
      <c r="F200" s="111"/>
      <c r="G200" s="116"/>
      <c r="H200" s="111"/>
      <c r="I200" s="148"/>
      <c r="J200" s="156"/>
      <c r="K200" s="128"/>
      <c r="L200" s="126" t="str">
        <f>IF(E200="","",VLOOKUP(K200,日曆!$A$2:$E$1300,5,0))</f>
        <v/>
      </c>
      <c r="M200" s="113"/>
      <c r="N200" s="126"/>
      <c r="O200" s="129"/>
      <c r="P200" s="129"/>
      <c r="Q200" s="144" t="str">
        <f t="shared" si="6"/>
        <v/>
      </c>
      <c r="R200" s="118"/>
      <c r="S200" s="145"/>
      <c r="T200" s="125"/>
      <c r="U200" s="122" t="str">
        <f t="shared" si="7"/>
        <v/>
      </c>
      <c r="V200" s="214" t="str">
        <f>""</f>
        <v/>
      </c>
    </row>
    <row r="201" spans="1:22" ht="15.6" customHeight="1">
      <c r="A201" s="192"/>
      <c r="B201" s="130"/>
      <c r="C201" s="131"/>
      <c r="D201" s="131"/>
      <c r="E201" s="160"/>
      <c r="F201" s="111"/>
      <c r="G201" s="116"/>
      <c r="H201" s="111"/>
      <c r="I201" s="148"/>
      <c r="J201" s="156"/>
      <c r="K201" s="128"/>
      <c r="L201" s="126" t="str">
        <f>IF(E201="","",VLOOKUP(K201,日曆!$A$2:$E$1300,5,0))</f>
        <v/>
      </c>
      <c r="M201" s="113"/>
      <c r="N201" s="126"/>
      <c r="O201" s="129"/>
      <c r="P201" s="129"/>
      <c r="Q201" s="144" t="str">
        <f t="shared" si="6"/>
        <v/>
      </c>
      <c r="R201" s="118"/>
      <c r="S201" s="145"/>
      <c r="T201" s="125"/>
      <c r="U201" s="122" t="str">
        <f t="shared" si="7"/>
        <v/>
      </c>
      <c r="V201" s="214" t="str">
        <f>""</f>
        <v/>
      </c>
    </row>
    <row r="202" spans="1:22" ht="15.6" customHeight="1">
      <c r="A202" s="192"/>
      <c r="B202" s="130"/>
      <c r="C202" s="131"/>
      <c r="D202" s="131"/>
      <c r="E202" s="160"/>
      <c r="F202" s="111"/>
      <c r="G202" s="116"/>
      <c r="H202" s="111"/>
      <c r="I202" s="148"/>
      <c r="J202" s="156"/>
      <c r="K202" s="128"/>
      <c r="L202" s="126" t="str">
        <f>IF(E202="","",VLOOKUP(K202,日曆!$A$2:$E$1300,5,0))</f>
        <v/>
      </c>
      <c r="M202" s="113"/>
      <c r="N202" s="126"/>
      <c r="O202" s="129"/>
      <c r="P202" s="129"/>
      <c r="Q202" s="144" t="str">
        <f t="shared" si="6"/>
        <v/>
      </c>
      <c r="R202" s="118"/>
      <c r="S202" s="145"/>
      <c r="T202" s="125"/>
      <c r="U202" s="122" t="str">
        <f t="shared" si="7"/>
        <v/>
      </c>
      <c r="V202" s="214" t="str">
        <f>""</f>
        <v/>
      </c>
    </row>
    <row r="203" spans="1:22" ht="15.6" customHeight="1">
      <c r="A203" s="192"/>
      <c r="B203" s="130"/>
      <c r="C203" s="131"/>
      <c r="D203" s="131"/>
      <c r="E203" s="160"/>
      <c r="F203" s="111"/>
      <c r="G203" s="116"/>
      <c r="H203" s="111"/>
      <c r="I203" s="148"/>
      <c r="J203" s="156"/>
      <c r="K203" s="128"/>
      <c r="L203" s="126" t="str">
        <f>IF(E203="","",VLOOKUP(K203,日曆!$A$2:$E$1300,5,0))</f>
        <v/>
      </c>
      <c r="M203" s="113"/>
      <c r="N203" s="126"/>
      <c r="O203" s="129"/>
      <c r="P203" s="129"/>
      <c r="Q203" s="144" t="str">
        <f t="shared" si="6"/>
        <v/>
      </c>
      <c r="R203" s="118"/>
      <c r="S203" s="145"/>
      <c r="T203" s="125"/>
      <c r="U203" s="122" t="str">
        <f t="shared" si="7"/>
        <v/>
      </c>
      <c r="V203" s="214" t="str">
        <f>""</f>
        <v/>
      </c>
    </row>
    <row r="204" spans="1:22" ht="15.6" customHeight="1">
      <c r="A204" s="192"/>
      <c r="B204" s="130"/>
      <c r="C204" s="131"/>
      <c r="D204" s="131"/>
      <c r="E204" s="160"/>
      <c r="F204" s="111"/>
      <c r="G204" s="116"/>
      <c r="H204" s="111"/>
      <c r="I204" s="148"/>
      <c r="J204" s="156"/>
      <c r="K204" s="128"/>
      <c r="L204" s="126" t="str">
        <f>IF(E204="","",VLOOKUP(K204,日曆!$A$2:$E$1300,5,0))</f>
        <v/>
      </c>
      <c r="M204" s="113"/>
      <c r="N204" s="126"/>
      <c r="O204" s="129"/>
      <c r="P204" s="129"/>
      <c r="Q204" s="144" t="str">
        <f t="shared" si="6"/>
        <v/>
      </c>
      <c r="R204" s="118"/>
      <c r="S204" s="145"/>
      <c r="T204" s="125"/>
      <c r="U204" s="122" t="str">
        <f t="shared" si="7"/>
        <v/>
      </c>
      <c r="V204" s="214" t="str">
        <f>""</f>
        <v/>
      </c>
    </row>
    <row r="205" spans="1:22" ht="15.6" customHeight="1">
      <c r="A205" s="192"/>
      <c r="B205" s="130"/>
      <c r="C205" s="131"/>
      <c r="D205" s="131"/>
      <c r="E205" s="160"/>
      <c r="F205" s="111"/>
      <c r="G205" s="116"/>
      <c r="H205" s="111"/>
      <c r="I205" s="148"/>
      <c r="J205" s="156"/>
      <c r="K205" s="128"/>
      <c r="L205" s="126" t="str">
        <f>IF(E205="","",VLOOKUP(K205,日曆!$A$2:$E$1300,5,0))</f>
        <v/>
      </c>
      <c r="M205" s="113"/>
      <c r="N205" s="126"/>
      <c r="O205" s="129"/>
      <c r="P205" s="129"/>
      <c r="Q205" s="144" t="str">
        <f t="shared" si="6"/>
        <v/>
      </c>
      <c r="R205" s="118"/>
      <c r="S205" s="145"/>
      <c r="T205" s="125"/>
      <c r="U205" s="122" t="str">
        <f t="shared" si="7"/>
        <v/>
      </c>
      <c r="V205" s="214" t="str">
        <f>""</f>
        <v/>
      </c>
    </row>
    <row r="206" spans="1:22" ht="15.6" customHeight="1">
      <c r="A206" s="192"/>
      <c r="B206" s="130"/>
      <c r="C206" s="131"/>
      <c r="D206" s="131"/>
      <c r="E206" s="160"/>
      <c r="F206" s="111"/>
      <c r="G206" s="116"/>
      <c r="H206" s="111"/>
      <c r="I206" s="148"/>
      <c r="J206" s="156"/>
      <c r="K206" s="128"/>
      <c r="L206" s="126" t="str">
        <f>IF(E206="","",VLOOKUP(K206,日曆!$A$2:$E$1300,5,0))</f>
        <v/>
      </c>
      <c r="M206" s="113"/>
      <c r="N206" s="126"/>
      <c r="O206" s="129"/>
      <c r="P206" s="129"/>
      <c r="Q206" s="144" t="str">
        <f t="shared" si="6"/>
        <v/>
      </c>
      <c r="R206" s="118"/>
      <c r="S206" s="145"/>
      <c r="T206" s="125"/>
      <c r="U206" s="122" t="str">
        <f t="shared" si="7"/>
        <v/>
      </c>
      <c r="V206" s="214" t="str">
        <f>""</f>
        <v/>
      </c>
    </row>
    <row r="207" spans="1:22" ht="15.6" customHeight="1">
      <c r="A207" s="192"/>
      <c r="B207" s="130"/>
      <c r="C207" s="131"/>
      <c r="D207" s="131"/>
      <c r="E207" s="160"/>
      <c r="F207" s="111"/>
      <c r="G207" s="116"/>
      <c r="H207" s="111"/>
      <c r="I207" s="148"/>
      <c r="J207" s="156"/>
      <c r="K207" s="128"/>
      <c r="L207" s="126" t="str">
        <f>IF(E207="","",VLOOKUP(K207,日曆!$A$2:$E$1300,5,0))</f>
        <v/>
      </c>
      <c r="M207" s="113"/>
      <c r="N207" s="126"/>
      <c r="O207" s="129"/>
      <c r="P207" s="129"/>
      <c r="Q207" s="144" t="str">
        <f t="shared" si="6"/>
        <v/>
      </c>
      <c r="R207" s="118"/>
      <c r="S207" s="145"/>
      <c r="T207" s="125"/>
      <c r="U207" s="122" t="str">
        <f t="shared" si="7"/>
        <v/>
      </c>
      <c r="V207" s="214" t="str">
        <f>""</f>
        <v/>
      </c>
    </row>
    <row r="208" spans="1:22" ht="15.6" customHeight="1">
      <c r="A208" s="192"/>
      <c r="B208" s="130"/>
      <c r="C208" s="131"/>
      <c r="D208" s="131"/>
      <c r="E208" s="160"/>
      <c r="F208" s="111"/>
      <c r="G208" s="116"/>
      <c r="H208" s="111"/>
      <c r="I208" s="148"/>
      <c r="J208" s="156"/>
      <c r="K208" s="128"/>
      <c r="L208" s="126" t="str">
        <f>IF(E208="","",VLOOKUP(K208,日曆!$A$2:$E$1300,5,0))</f>
        <v/>
      </c>
      <c r="M208" s="113"/>
      <c r="N208" s="126"/>
      <c r="O208" s="129"/>
      <c r="P208" s="129"/>
      <c r="Q208" s="144" t="str">
        <f t="shared" si="6"/>
        <v/>
      </c>
      <c r="R208" s="118"/>
      <c r="S208" s="145"/>
      <c r="T208" s="125"/>
      <c r="U208" s="122" t="str">
        <f t="shared" si="7"/>
        <v/>
      </c>
      <c r="V208" s="214" t="str">
        <f>""</f>
        <v/>
      </c>
    </row>
    <row r="209" spans="1:22" ht="15.6" customHeight="1">
      <c r="A209" s="192"/>
      <c r="B209" s="130"/>
      <c r="C209" s="131"/>
      <c r="D209" s="131"/>
      <c r="E209" s="160"/>
      <c r="F209" s="111"/>
      <c r="G209" s="116"/>
      <c r="H209" s="111"/>
      <c r="I209" s="148"/>
      <c r="J209" s="156"/>
      <c r="K209" s="128"/>
      <c r="L209" s="126" t="str">
        <f>IF(E209="","",VLOOKUP(K209,日曆!$A$2:$E$1300,5,0))</f>
        <v/>
      </c>
      <c r="M209" s="113"/>
      <c r="N209" s="126"/>
      <c r="O209" s="129"/>
      <c r="P209" s="129"/>
      <c r="Q209" s="144" t="str">
        <f t="shared" si="6"/>
        <v/>
      </c>
      <c r="R209" s="118"/>
      <c r="S209" s="145"/>
      <c r="T209" s="125"/>
      <c r="U209" s="122" t="str">
        <f t="shared" si="7"/>
        <v/>
      </c>
      <c r="V209" s="214" t="str">
        <f>""</f>
        <v/>
      </c>
    </row>
    <row r="210" spans="1:22" ht="15.6" customHeight="1">
      <c r="A210" s="192"/>
      <c r="B210" s="130"/>
      <c r="C210" s="131"/>
      <c r="D210" s="131"/>
      <c r="E210" s="160"/>
      <c r="F210" s="111"/>
      <c r="G210" s="116"/>
      <c r="H210" s="111"/>
      <c r="I210" s="148"/>
      <c r="J210" s="156"/>
      <c r="K210" s="128"/>
      <c r="L210" s="126" t="str">
        <f>IF(E210="","",VLOOKUP(K210,日曆!$A$2:$E$1300,5,0))</f>
        <v/>
      </c>
      <c r="M210" s="113"/>
      <c r="N210" s="126"/>
      <c r="O210" s="129"/>
      <c r="P210" s="129"/>
      <c r="Q210" s="144" t="str">
        <f t="shared" si="6"/>
        <v/>
      </c>
      <c r="R210" s="118"/>
      <c r="S210" s="145"/>
      <c r="T210" s="125"/>
      <c r="U210" s="122" t="str">
        <f t="shared" si="7"/>
        <v/>
      </c>
      <c r="V210" s="214" t="str">
        <f>""</f>
        <v/>
      </c>
    </row>
    <row r="211" spans="1:22" ht="15.6" customHeight="1">
      <c r="A211" s="194"/>
      <c r="B211" s="154"/>
      <c r="C211" s="154"/>
      <c r="D211" s="154"/>
      <c r="E211" s="155"/>
      <c r="F211" s="149"/>
      <c r="G211" s="149"/>
      <c r="H211" s="149"/>
      <c r="I211" s="149"/>
      <c r="J211" s="156"/>
      <c r="K211" s="157"/>
      <c r="L211" s="126" t="str">
        <f>IF(E211="","",VLOOKUP(K211,日曆!$A$2:$E$1300,5,0))</f>
        <v/>
      </c>
      <c r="M211" s="157"/>
      <c r="N211" s="157"/>
      <c r="O211" s="157"/>
      <c r="P211" s="157"/>
      <c r="Q211" s="144" t="str">
        <f t="shared" si="6"/>
        <v/>
      </c>
      <c r="R211" s="161"/>
      <c r="S211" s="162"/>
      <c r="T211" s="125"/>
      <c r="U211" s="122" t="str">
        <f t="shared" si="7"/>
        <v/>
      </c>
      <c r="V211" s="214" t="str">
        <f>""</f>
        <v/>
      </c>
    </row>
    <row r="212" spans="1:22" ht="15.6" customHeight="1">
      <c r="A212" s="194"/>
      <c r="B212" s="154"/>
      <c r="C212" s="154"/>
      <c r="D212" s="154"/>
      <c r="E212" s="155"/>
      <c r="F212" s="149"/>
      <c r="G212" s="149"/>
      <c r="H212" s="149"/>
      <c r="I212" s="149"/>
      <c r="J212" s="156"/>
      <c r="K212" s="157"/>
      <c r="L212" s="126" t="str">
        <f>IF(E212="","",VLOOKUP(K212,日曆!$A$2:$E$1300,5,0))</f>
        <v/>
      </c>
      <c r="M212" s="157"/>
      <c r="N212" s="157"/>
      <c r="O212" s="157"/>
      <c r="P212" s="157"/>
      <c r="Q212" s="144" t="str">
        <f t="shared" si="6"/>
        <v/>
      </c>
      <c r="R212" s="161"/>
      <c r="S212" s="162"/>
      <c r="T212" s="125"/>
      <c r="U212" s="122" t="str">
        <f t="shared" si="7"/>
        <v/>
      </c>
      <c r="V212" s="214" t="str">
        <f>""</f>
        <v/>
      </c>
    </row>
    <row r="213" spans="1:22" ht="15.6" customHeight="1">
      <c r="A213" s="194"/>
      <c r="B213" s="154"/>
      <c r="C213" s="154"/>
      <c r="D213" s="154"/>
      <c r="E213" s="155"/>
      <c r="F213" s="149"/>
      <c r="G213" s="149"/>
      <c r="H213" s="149"/>
      <c r="I213" s="149"/>
      <c r="J213" s="156"/>
      <c r="K213" s="157"/>
      <c r="L213" s="126" t="str">
        <f>IF(E213="","",VLOOKUP(K213,日曆!$A$2:$E$1300,5,0))</f>
        <v/>
      </c>
      <c r="M213" s="157"/>
      <c r="N213" s="157"/>
      <c r="O213" s="157"/>
      <c r="P213" s="157"/>
      <c r="Q213" s="144" t="str">
        <f t="shared" si="6"/>
        <v/>
      </c>
      <c r="R213" s="161"/>
      <c r="S213" s="162"/>
      <c r="T213" s="125"/>
      <c r="U213" s="122" t="str">
        <f t="shared" si="7"/>
        <v/>
      </c>
      <c r="V213" s="214" t="str">
        <f>""</f>
        <v/>
      </c>
    </row>
    <row r="214" spans="1:22" ht="15.6" customHeight="1">
      <c r="A214" s="194"/>
      <c r="B214" s="154"/>
      <c r="C214" s="154"/>
      <c r="D214" s="163"/>
      <c r="E214" s="155"/>
      <c r="F214" s="149"/>
      <c r="G214" s="164"/>
      <c r="H214" s="149"/>
      <c r="I214" s="149"/>
      <c r="J214" s="156"/>
      <c r="K214" s="157"/>
      <c r="L214" s="126" t="str">
        <f>IF(E214="","",VLOOKUP(K214,日曆!$A$2:$E$1300,5,0))</f>
        <v/>
      </c>
      <c r="M214" s="157"/>
      <c r="N214" s="157"/>
      <c r="O214" s="157"/>
      <c r="P214" s="165"/>
      <c r="Q214" s="144" t="str">
        <f t="shared" si="6"/>
        <v/>
      </c>
      <c r="R214" s="161"/>
      <c r="S214" s="162"/>
      <c r="T214" s="125"/>
      <c r="U214" s="122" t="str">
        <f t="shared" si="7"/>
        <v/>
      </c>
      <c r="V214" s="214" t="str">
        <f>""</f>
        <v/>
      </c>
    </row>
    <row r="215" spans="1:22" ht="15.6" customHeight="1">
      <c r="A215" s="194"/>
      <c r="B215" s="154"/>
      <c r="C215" s="154"/>
      <c r="D215" s="163"/>
      <c r="E215" s="155"/>
      <c r="F215" s="149"/>
      <c r="G215" s="164"/>
      <c r="H215" s="149"/>
      <c r="I215" s="149"/>
      <c r="J215" s="156"/>
      <c r="K215" s="157"/>
      <c r="L215" s="126" t="str">
        <f>IF(E215="","",VLOOKUP(K215,日曆!$A$2:$E$1300,5,0))</f>
        <v/>
      </c>
      <c r="M215" s="157"/>
      <c r="N215" s="157"/>
      <c r="O215" s="157"/>
      <c r="P215" s="165"/>
      <c r="Q215" s="144" t="str">
        <f t="shared" si="6"/>
        <v/>
      </c>
      <c r="R215" s="161"/>
      <c r="S215" s="162"/>
      <c r="T215" s="125"/>
      <c r="U215" s="122" t="str">
        <f t="shared" si="7"/>
        <v/>
      </c>
      <c r="V215" s="214" t="str">
        <f>""</f>
        <v/>
      </c>
    </row>
    <row r="216" spans="1:22" ht="15.6" customHeight="1">
      <c r="A216" s="194"/>
      <c r="B216" s="154"/>
      <c r="C216" s="154"/>
      <c r="D216" s="163"/>
      <c r="E216" s="155"/>
      <c r="F216" s="149"/>
      <c r="G216" s="164"/>
      <c r="H216" s="149"/>
      <c r="I216" s="149"/>
      <c r="J216" s="156"/>
      <c r="K216" s="157"/>
      <c r="L216" s="126" t="str">
        <f>IF(E216="","",VLOOKUP(K216,日曆!$A$2:$E$1300,5,0))</f>
        <v/>
      </c>
      <c r="M216" s="157"/>
      <c r="N216" s="157"/>
      <c r="O216" s="157"/>
      <c r="P216" s="165"/>
      <c r="Q216" s="144" t="str">
        <f t="shared" si="6"/>
        <v/>
      </c>
      <c r="R216" s="161"/>
      <c r="S216" s="162"/>
      <c r="T216" s="125"/>
      <c r="U216" s="122" t="str">
        <f t="shared" si="7"/>
        <v/>
      </c>
      <c r="V216" s="214" t="str">
        <f>""</f>
        <v/>
      </c>
    </row>
    <row r="217" spans="1:22" ht="15.6" customHeight="1">
      <c r="A217" s="194"/>
      <c r="B217" s="154"/>
      <c r="C217" s="154"/>
      <c r="D217" s="163"/>
      <c r="E217" s="155"/>
      <c r="F217" s="149"/>
      <c r="G217" s="164"/>
      <c r="H217" s="149"/>
      <c r="I217" s="149"/>
      <c r="J217" s="156"/>
      <c r="K217" s="157"/>
      <c r="L217" s="126" t="str">
        <f>IF(E217="","",VLOOKUP(K217,日曆!$A$2:$E$1300,5,0))</f>
        <v/>
      </c>
      <c r="M217" s="157"/>
      <c r="N217" s="157"/>
      <c r="O217" s="157"/>
      <c r="P217" s="165"/>
      <c r="Q217" s="144" t="str">
        <f t="shared" si="6"/>
        <v/>
      </c>
      <c r="R217" s="161"/>
      <c r="S217" s="162"/>
      <c r="T217" s="125"/>
      <c r="U217" s="122" t="str">
        <f t="shared" si="7"/>
        <v/>
      </c>
      <c r="V217" s="214" t="str">
        <f>""</f>
        <v/>
      </c>
    </row>
    <row r="218" spans="1:22" ht="15.6" customHeight="1">
      <c r="A218" s="194"/>
      <c r="B218" s="154"/>
      <c r="C218" s="163"/>
      <c r="D218" s="163"/>
      <c r="E218" s="155"/>
      <c r="F218" s="149"/>
      <c r="G218" s="164"/>
      <c r="H218" s="149"/>
      <c r="I218" s="149"/>
      <c r="J218" s="156"/>
      <c r="K218" s="157"/>
      <c r="L218" s="126" t="str">
        <f>IF(E218="","",VLOOKUP(K218,日曆!$A$2:$E$1300,5,0))</f>
        <v/>
      </c>
      <c r="M218" s="157"/>
      <c r="N218" s="157"/>
      <c r="O218" s="157"/>
      <c r="P218" s="157"/>
      <c r="Q218" s="144" t="str">
        <f t="shared" si="6"/>
        <v/>
      </c>
      <c r="R218" s="161"/>
      <c r="S218" s="162"/>
      <c r="T218" s="125"/>
      <c r="U218" s="122" t="str">
        <f t="shared" si="7"/>
        <v/>
      </c>
      <c r="V218" s="214" t="str">
        <f>""</f>
        <v/>
      </c>
    </row>
    <row r="219" spans="1:22" ht="15.6" customHeight="1">
      <c r="A219" s="194"/>
      <c r="B219" s="154"/>
      <c r="C219" s="163"/>
      <c r="D219" s="163"/>
      <c r="E219" s="155"/>
      <c r="F219" s="149"/>
      <c r="G219" s="164"/>
      <c r="H219" s="149"/>
      <c r="I219" s="149"/>
      <c r="J219" s="156"/>
      <c r="K219" s="157"/>
      <c r="L219" s="126" t="str">
        <f>IF(E219="","",VLOOKUP(K219,日曆!$A$2:$E$1300,5,0))</f>
        <v/>
      </c>
      <c r="M219" s="157"/>
      <c r="N219" s="157"/>
      <c r="O219" s="157"/>
      <c r="P219" s="157"/>
      <c r="Q219" s="144" t="str">
        <f t="shared" si="6"/>
        <v/>
      </c>
      <c r="R219" s="161"/>
      <c r="S219" s="162"/>
      <c r="T219" s="125"/>
      <c r="U219" s="122" t="str">
        <f t="shared" si="7"/>
        <v/>
      </c>
      <c r="V219" s="214" t="str">
        <f>""</f>
        <v/>
      </c>
    </row>
    <row r="220" spans="1:22" ht="15.6" customHeight="1">
      <c r="A220" s="194"/>
      <c r="B220" s="154"/>
      <c r="C220" s="163"/>
      <c r="D220" s="163"/>
      <c r="E220" s="155"/>
      <c r="F220" s="149"/>
      <c r="G220" s="164"/>
      <c r="H220" s="149"/>
      <c r="I220" s="149"/>
      <c r="J220" s="156"/>
      <c r="K220" s="157"/>
      <c r="L220" s="126" t="str">
        <f>IF(E220="","",VLOOKUP(K220,日曆!$A$2:$E$1300,5,0))</f>
        <v/>
      </c>
      <c r="M220" s="157"/>
      <c r="N220" s="157"/>
      <c r="O220" s="157"/>
      <c r="P220" s="157"/>
      <c r="Q220" s="144" t="str">
        <f t="shared" si="6"/>
        <v/>
      </c>
      <c r="R220" s="161"/>
      <c r="S220" s="162"/>
      <c r="T220" s="121"/>
      <c r="U220" s="122" t="str">
        <f t="shared" si="7"/>
        <v/>
      </c>
      <c r="V220" s="214" t="str">
        <f>""</f>
        <v/>
      </c>
    </row>
    <row r="221" spans="1:22" ht="15.6" customHeight="1">
      <c r="A221" s="194"/>
      <c r="B221" s="154"/>
      <c r="C221" s="163"/>
      <c r="D221" s="163"/>
      <c r="E221" s="155"/>
      <c r="F221" s="149"/>
      <c r="G221" s="164"/>
      <c r="H221" s="149"/>
      <c r="I221" s="149"/>
      <c r="J221" s="156"/>
      <c r="K221" s="157"/>
      <c r="L221" s="126" t="str">
        <f>IF(E221="","",VLOOKUP(K221,日曆!$A$2:$E$1300,5,0))</f>
        <v/>
      </c>
      <c r="M221" s="157"/>
      <c r="N221" s="157"/>
      <c r="O221" s="157"/>
      <c r="P221" s="157"/>
      <c r="Q221" s="144" t="str">
        <f t="shared" si="6"/>
        <v/>
      </c>
      <c r="R221" s="161"/>
      <c r="S221" s="162"/>
      <c r="T221" s="121"/>
      <c r="U221" s="122" t="str">
        <f t="shared" si="7"/>
        <v/>
      </c>
      <c r="V221" s="214" t="str">
        <f>""</f>
        <v/>
      </c>
    </row>
    <row r="222" spans="1:22" ht="15.6" customHeight="1">
      <c r="A222" s="195"/>
      <c r="B222" s="163"/>
      <c r="C222" s="163"/>
      <c r="D222" s="163"/>
      <c r="E222" s="166"/>
      <c r="F222" s="164"/>
      <c r="G222" s="164"/>
      <c r="H222" s="164"/>
      <c r="I222" s="164"/>
      <c r="J222" s="167"/>
      <c r="K222" s="168"/>
      <c r="L222" s="126" t="str">
        <f>IF(E222="","",VLOOKUP(K222,日曆!$A$2:$E$1300,5,0))</f>
        <v/>
      </c>
      <c r="M222" s="165"/>
      <c r="N222" s="168"/>
      <c r="O222" s="165"/>
      <c r="P222" s="165"/>
      <c r="Q222" s="144" t="str">
        <f t="shared" si="6"/>
        <v/>
      </c>
      <c r="R222" s="118"/>
      <c r="S222" s="145"/>
      <c r="T222" s="121"/>
      <c r="U222" s="122" t="str">
        <f t="shared" si="7"/>
        <v/>
      </c>
      <c r="V222" s="214" t="str">
        <f>""</f>
        <v/>
      </c>
    </row>
    <row r="223" spans="1:22" ht="15.6" customHeight="1">
      <c r="A223" s="195"/>
      <c r="B223" s="163"/>
      <c r="C223" s="163"/>
      <c r="D223" s="163"/>
      <c r="E223" s="166"/>
      <c r="F223" s="164"/>
      <c r="G223" s="164"/>
      <c r="H223" s="164"/>
      <c r="I223" s="164"/>
      <c r="J223" s="167"/>
      <c r="K223" s="168"/>
      <c r="L223" s="126" t="str">
        <f>IF(E223="","",VLOOKUP(K223,日曆!$A$2:$E$1300,5,0))</f>
        <v/>
      </c>
      <c r="M223" s="165"/>
      <c r="N223" s="168"/>
      <c r="O223" s="165"/>
      <c r="P223" s="165"/>
      <c r="Q223" s="144" t="str">
        <f t="shared" si="6"/>
        <v/>
      </c>
      <c r="R223" s="118"/>
      <c r="S223" s="145"/>
      <c r="T223" s="121"/>
      <c r="U223" s="122" t="str">
        <f t="shared" si="7"/>
        <v/>
      </c>
      <c r="V223" s="214" t="str">
        <f>""</f>
        <v/>
      </c>
    </row>
    <row r="224" spans="1:22" ht="15.6" customHeight="1">
      <c r="A224" s="195"/>
      <c r="B224" s="163"/>
      <c r="C224" s="163"/>
      <c r="D224" s="163"/>
      <c r="E224" s="166"/>
      <c r="F224" s="164"/>
      <c r="G224" s="164"/>
      <c r="H224" s="164"/>
      <c r="I224" s="164"/>
      <c r="J224" s="167"/>
      <c r="K224" s="168"/>
      <c r="L224" s="126" t="str">
        <f>IF(E224="","",VLOOKUP(K224,日曆!$A$2:$E$1300,5,0))</f>
        <v/>
      </c>
      <c r="M224" s="165"/>
      <c r="N224" s="168"/>
      <c r="O224" s="165"/>
      <c r="P224" s="165"/>
      <c r="Q224" s="144" t="str">
        <f t="shared" si="6"/>
        <v/>
      </c>
      <c r="R224" s="118"/>
      <c r="S224" s="145"/>
      <c r="T224" s="121"/>
      <c r="U224" s="122" t="str">
        <f t="shared" si="7"/>
        <v/>
      </c>
      <c r="V224" s="214" t="str">
        <f>""</f>
        <v/>
      </c>
    </row>
    <row r="225" spans="1:22" ht="15.6" customHeight="1">
      <c r="A225" s="195"/>
      <c r="B225" s="163"/>
      <c r="C225" s="163"/>
      <c r="D225" s="163"/>
      <c r="E225" s="166"/>
      <c r="F225" s="164"/>
      <c r="G225" s="164"/>
      <c r="H225" s="164"/>
      <c r="I225" s="164"/>
      <c r="J225" s="167"/>
      <c r="K225" s="168"/>
      <c r="L225" s="126" t="str">
        <f>IF(E225="","",VLOOKUP(K225,日曆!$A$2:$E$1300,5,0))</f>
        <v/>
      </c>
      <c r="M225" s="165"/>
      <c r="N225" s="168"/>
      <c r="O225" s="165"/>
      <c r="P225" s="165"/>
      <c r="Q225" s="144" t="str">
        <f t="shared" si="6"/>
        <v/>
      </c>
      <c r="R225" s="118"/>
      <c r="S225" s="145"/>
      <c r="T225" s="121"/>
      <c r="U225" s="122" t="str">
        <f t="shared" si="7"/>
        <v/>
      </c>
      <c r="V225" s="214" t="str">
        <f>""</f>
        <v/>
      </c>
    </row>
    <row r="226" spans="1:22" ht="15.6" customHeight="1">
      <c r="A226" s="195"/>
      <c r="B226" s="163"/>
      <c r="C226" s="163"/>
      <c r="D226" s="163"/>
      <c r="E226" s="166"/>
      <c r="F226" s="164"/>
      <c r="G226" s="164"/>
      <c r="H226" s="164"/>
      <c r="I226" s="164"/>
      <c r="J226" s="167"/>
      <c r="K226" s="168"/>
      <c r="L226" s="126" t="str">
        <f>IF(E226="","",VLOOKUP(K226,日曆!$A$2:$E$1300,5,0))</f>
        <v/>
      </c>
      <c r="M226" s="165"/>
      <c r="N226" s="168"/>
      <c r="O226" s="165"/>
      <c r="P226" s="165"/>
      <c r="Q226" s="144" t="str">
        <f t="shared" si="6"/>
        <v/>
      </c>
      <c r="R226" s="118"/>
      <c r="S226" s="145"/>
      <c r="T226" s="121"/>
      <c r="U226" s="122" t="str">
        <f t="shared" si="7"/>
        <v/>
      </c>
      <c r="V226" s="214" t="str">
        <f>""</f>
        <v/>
      </c>
    </row>
    <row r="227" spans="1:22" ht="15.6" customHeight="1">
      <c r="A227" s="195"/>
      <c r="B227" s="163"/>
      <c r="C227" s="163"/>
      <c r="D227" s="163"/>
      <c r="E227" s="166"/>
      <c r="F227" s="164"/>
      <c r="G227" s="164"/>
      <c r="H227" s="164"/>
      <c r="I227" s="164"/>
      <c r="J227" s="167"/>
      <c r="K227" s="168"/>
      <c r="L227" s="126" t="str">
        <f>IF(E227="","",VLOOKUP(K227,日曆!$A$2:$E$1300,5,0))</f>
        <v/>
      </c>
      <c r="M227" s="165"/>
      <c r="N227" s="168"/>
      <c r="O227" s="165"/>
      <c r="P227" s="165"/>
      <c r="Q227" s="144" t="str">
        <f t="shared" si="6"/>
        <v/>
      </c>
      <c r="R227" s="118"/>
      <c r="S227" s="145"/>
      <c r="T227" s="121"/>
      <c r="U227" s="122" t="str">
        <f t="shared" si="7"/>
        <v/>
      </c>
      <c r="V227" s="214" t="str">
        <f>""</f>
        <v/>
      </c>
    </row>
    <row r="228" spans="1:22" ht="15.6" customHeight="1">
      <c r="A228" s="195"/>
      <c r="B228" s="163"/>
      <c r="C228" s="163"/>
      <c r="D228" s="163"/>
      <c r="E228" s="166"/>
      <c r="F228" s="164"/>
      <c r="G228" s="164"/>
      <c r="H228" s="164"/>
      <c r="I228" s="164"/>
      <c r="J228" s="167"/>
      <c r="K228" s="168"/>
      <c r="L228" s="126" t="str">
        <f>IF(E228="","",VLOOKUP(K228,日曆!$A$2:$E$1300,5,0))</f>
        <v/>
      </c>
      <c r="M228" s="165"/>
      <c r="N228" s="168"/>
      <c r="O228" s="165"/>
      <c r="P228" s="165"/>
      <c r="Q228" s="144" t="str">
        <f t="shared" si="6"/>
        <v/>
      </c>
      <c r="R228" s="118"/>
      <c r="S228" s="145"/>
      <c r="T228" s="121"/>
      <c r="U228" s="122" t="str">
        <f t="shared" si="7"/>
        <v/>
      </c>
      <c r="V228" s="214" t="str">
        <f>""</f>
        <v/>
      </c>
    </row>
    <row r="229" spans="1:22" ht="15.6" customHeight="1">
      <c r="A229" s="195"/>
      <c r="B229" s="163"/>
      <c r="C229" s="163"/>
      <c r="D229" s="163"/>
      <c r="E229" s="166"/>
      <c r="F229" s="164"/>
      <c r="G229" s="164"/>
      <c r="H229" s="164"/>
      <c r="I229" s="164"/>
      <c r="J229" s="167"/>
      <c r="K229" s="168"/>
      <c r="L229" s="126" t="str">
        <f>IF(E229="","",VLOOKUP(K229,日曆!$A$2:$E$1300,5,0))</f>
        <v/>
      </c>
      <c r="M229" s="165"/>
      <c r="N229" s="168"/>
      <c r="O229" s="165"/>
      <c r="P229" s="165"/>
      <c r="Q229" s="144" t="str">
        <f t="shared" si="6"/>
        <v/>
      </c>
      <c r="R229" s="118"/>
      <c r="S229" s="145"/>
      <c r="T229" s="121"/>
      <c r="U229" s="122" t="str">
        <f t="shared" si="7"/>
        <v/>
      </c>
      <c r="V229" s="214" t="str">
        <f>""</f>
        <v/>
      </c>
    </row>
    <row r="230" spans="1:22" ht="15.6" customHeight="1">
      <c r="A230" s="195"/>
      <c r="B230" s="163"/>
      <c r="C230" s="163"/>
      <c r="D230" s="163"/>
      <c r="E230" s="166"/>
      <c r="F230" s="164"/>
      <c r="G230" s="164"/>
      <c r="H230" s="164"/>
      <c r="I230" s="164"/>
      <c r="J230" s="167"/>
      <c r="K230" s="168"/>
      <c r="L230" s="126" t="str">
        <f>IF(E230="","",VLOOKUP(K230,日曆!$A$2:$E$1300,5,0))</f>
        <v/>
      </c>
      <c r="M230" s="165"/>
      <c r="N230" s="168"/>
      <c r="O230" s="165"/>
      <c r="P230" s="165"/>
      <c r="Q230" s="144" t="str">
        <f t="shared" si="6"/>
        <v/>
      </c>
      <c r="R230" s="118"/>
      <c r="S230" s="145"/>
      <c r="T230" s="121"/>
      <c r="U230" s="122" t="str">
        <f t="shared" si="7"/>
        <v/>
      </c>
      <c r="V230" s="214" t="str">
        <f>""</f>
        <v/>
      </c>
    </row>
    <row r="231" spans="1:22" ht="15.6" customHeight="1">
      <c r="A231" s="195"/>
      <c r="B231" s="163"/>
      <c r="C231" s="163"/>
      <c r="D231" s="163"/>
      <c r="E231" s="166"/>
      <c r="F231" s="164"/>
      <c r="G231" s="164"/>
      <c r="H231" s="164"/>
      <c r="I231" s="164"/>
      <c r="J231" s="167"/>
      <c r="K231" s="168"/>
      <c r="L231" s="126" t="str">
        <f>IF(E231="","",VLOOKUP(K231,日曆!$A$2:$E$1300,5,0))</f>
        <v/>
      </c>
      <c r="M231" s="165"/>
      <c r="N231" s="168"/>
      <c r="O231" s="165"/>
      <c r="P231" s="165"/>
      <c r="Q231" s="144" t="str">
        <f t="shared" si="6"/>
        <v/>
      </c>
      <c r="R231" s="118"/>
      <c r="S231" s="145"/>
      <c r="T231" s="121"/>
      <c r="U231" s="122" t="str">
        <f t="shared" si="7"/>
        <v/>
      </c>
      <c r="V231" s="214" t="str">
        <f>""</f>
        <v/>
      </c>
    </row>
    <row r="232" spans="1:22" ht="15.6" customHeight="1">
      <c r="A232" s="195"/>
      <c r="B232" s="163"/>
      <c r="C232" s="163"/>
      <c r="D232" s="163"/>
      <c r="E232" s="166"/>
      <c r="F232" s="164"/>
      <c r="G232" s="164"/>
      <c r="H232" s="164"/>
      <c r="I232" s="164"/>
      <c r="J232" s="167"/>
      <c r="K232" s="168"/>
      <c r="L232" s="126" t="str">
        <f>IF(E232="","",VLOOKUP(K232,日曆!$A$2:$E$1300,5,0))</f>
        <v/>
      </c>
      <c r="M232" s="165"/>
      <c r="N232" s="168"/>
      <c r="O232" s="165"/>
      <c r="P232" s="165"/>
      <c r="Q232" s="144" t="str">
        <f t="shared" si="6"/>
        <v/>
      </c>
      <c r="R232" s="118"/>
      <c r="S232" s="145"/>
      <c r="T232" s="121"/>
      <c r="U232" s="122" t="str">
        <f t="shared" si="7"/>
        <v/>
      </c>
      <c r="V232" s="214" t="str">
        <f>""</f>
        <v/>
      </c>
    </row>
    <row r="233" spans="1:22" ht="15.6" customHeight="1">
      <c r="A233" s="195"/>
      <c r="B233" s="163"/>
      <c r="C233" s="163"/>
      <c r="D233" s="163"/>
      <c r="E233" s="166"/>
      <c r="F233" s="164"/>
      <c r="G233" s="164"/>
      <c r="H233" s="164"/>
      <c r="I233" s="164"/>
      <c r="J233" s="167"/>
      <c r="K233" s="168"/>
      <c r="L233" s="126" t="str">
        <f>IF(E233="","",VLOOKUP(K233,日曆!$A$2:$E$1300,5,0))</f>
        <v/>
      </c>
      <c r="M233" s="165"/>
      <c r="N233" s="168"/>
      <c r="O233" s="165"/>
      <c r="P233" s="165"/>
      <c r="Q233" s="144" t="str">
        <f t="shared" si="6"/>
        <v/>
      </c>
      <c r="R233" s="118"/>
      <c r="S233" s="145"/>
      <c r="T233" s="121"/>
      <c r="U233" s="122" t="str">
        <f t="shared" si="7"/>
        <v/>
      </c>
      <c r="V233" s="214" t="str">
        <f>""</f>
        <v/>
      </c>
    </row>
    <row r="234" spans="1:22" ht="15.6" customHeight="1">
      <c r="A234" s="195"/>
      <c r="B234" s="163"/>
      <c r="C234" s="163"/>
      <c r="D234" s="163"/>
      <c r="E234" s="166"/>
      <c r="F234" s="164"/>
      <c r="G234" s="164"/>
      <c r="H234" s="164"/>
      <c r="I234" s="164"/>
      <c r="J234" s="167"/>
      <c r="K234" s="168"/>
      <c r="L234" s="126" t="str">
        <f>IF(E234="","",VLOOKUP(K234,日曆!$A$2:$E$1300,5,0))</f>
        <v/>
      </c>
      <c r="M234" s="165"/>
      <c r="N234" s="168"/>
      <c r="O234" s="165"/>
      <c r="P234" s="165"/>
      <c r="Q234" s="144" t="str">
        <f t="shared" si="6"/>
        <v/>
      </c>
      <c r="R234" s="118"/>
      <c r="S234" s="145"/>
      <c r="T234" s="121"/>
      <c r="U234" s="122" t="str">
        <f t="shared" si="7"/>
        <v/>
      </c>
      <c r="V234" s="214" t="str">
        <f>""</f>
        <v/>
      </c>
    </row>
    <row r="235" spans="1:22" ht="15.6" customHeight="1">
      <c r="A235" s="195"/>
      <c r="B235" s="163"/>
      <c r="C235" s="163"/>
      <c r="D235" s="163"/>
      <c r="E235" s="166"/>
      <c r="F235" s="164"/>
      <c r="G235" s="164"/>
      <c r="H235" s="164"/>
      <c r="I235" s="164"/>
      <c r="J235" s="167"/>
      <c r="K235" s="168"/>
      <c r="L235" s="126" t="str">
        <f>IF(E235="","",VLOOKUP(K235,日曆!$A$2:$E$1300,5,0))</f>
        <v/>
      </c>
      <c r="M235" s="165"/>
      <c r="N235" s="168"/>
      <c r="O235" s="165"/>
      <c r="P235" s="165"/>
      <c r="Q235" s="144" t="str">
        <f t="shared" si="6"/>
        <v/>
      </c>
      <c r="R235" s="118"/>
      <c r="S235" s="145"/>
      <c r="T235" s="121"/>
      <c r="U235" s="122" t="str">
        <f t="shared" si="7"/>
        <v/>
      </c>
      <c r="V235" s="214" t="str">
        <f>""</f>
        <v/>
      </c>
    </row>
    <row r="236" spans="1:22" ht="15.6" customHeight="1">
      <c r="A236" s="195"/>
      <c r="B236" s="163"/>
      <c r="C236" s="163"/>
      <c r="D236" s="163"/>
      <c r="E236" s="166"/>
      <c r="F236" s="164"/>
      <c r="G236" s="164"/>
      <c r="H236" s="164"/>
      <c r="I236" s="164"/>
      <c r="J236" s="167"/>
      <c r="K236" s="168"/>
      <c r="L236" s="126" t="str">
        <f>IF(E236="","",VLOOKUP(K236,日曆!$A$2:$E$1300,5,0))</f>
        <v/>
      </c>
      <c r="M236" s="165"/>
      <c r="N236" s="168"/>
      <c r="O236" s="165"/>
      <c r="P236" s="165"/>
      <c r="Q236" s="144" t="str">
        <f t="shared" si="6"/>
        <v/>
      </c>
      <c r="R236" s="118"/>
      <c r="S236" s="145"/>
      <c r="T236" s="121"/>
      <c r="U236" s="122" t="str">
        <f t="shared" si="7"/>
        <v/>
      </c>
      <c r="V236" s="214" t="str">
        <f>""</f>
        <v/>
      </c>
    </row>
    <row r="237" spans="1:22" ht="15.6" customHeight="1">
      <c r="A237" s="195"/>
      <c r="B237" s="163"/>
      <c r="C237" s="163"/>
      <c r="D237" s="163"/>
      <c r="E237" s="166"/>
      <c r="F237" s="164"/>
      <c r="G237" s="164"/>
      <c r="H237" s="164"/>
      <c r="I237" s="164"/>
      <c r="J237" s="167"/>
      <c r="K237" s="168"/>
      <c r="L237" s="126" t="str">
        <f>IF(E237="","",VLOOKUP(K237,日曆!$A$2:$E$1300,5,0))</f>
        <v/>
      </c>
      <c r="M237" s="165"/>
      <c r="N237" s="168"/>
      <c r="O237" s="165"/>
      <c r="P237" s="165"/>
      <c r="Q237" s="144" t="str">
        <f t="shared" si="6"/>
        <v/>
      </c>
      <c r="R237" s="118"/>
      <c r="S237" s="145"/>
      <c r="T237" s="121"/>
      <c r="U237" s="122" t="str">
        <f t="shared" si="7"/>
        <v/>
      </c>
      <c r="V237" s="214" t="str">
        <f>""</f>
        <v/>
      </c>
    </row>
    <row r="238" spans="1:22" ht="15.6" customHeight="1">
      <c r="A238" s="195"/>
      <c r="B238" s="163"/>
      <c r="C238" s="163"/>
      <c r="D238" s="163"/>
      <c r="E238" s="166"/>
      <c r="F238" s="164"/>
      <c r="G238" s="164"/>
      <c r="H238" s="164"/>
      <c r="I238" s="164"/>
      <c r="J238" s="167"/>
      <c r="K238" s="168"/>
      <c r="L238" s="126" t="str">
        <f>IF(E238="","",VLOOKUP(K238,日曆!$A$2:$E$1300,5,0))</f>
        <v/>
      </c>
      <c r="M238" s="165"/>
      <c r="N238" s="168"/>
      <c r="O238" s="165"/>
      <c r="P238" s="165"/>
      <c r="Q238" s="144" t="str">
        <f t="shared" si="6"/>
        <v/>
      </c>
      <c r="R238" s="118"/>
      <c r="S238" s="145"/>
      <c r="T238" s="121"/>
      <c r="U238" s="122" t="str">
        <f t="shared" si="7"/>
        <v/>
      </c>
      <c r="V238" s="214" t="str">
        <f>""</f>
        <v/>
      </c>
    </row>
    <row r="239" spans="1:22" ht="15.6" customHeight="1">
      <c r="A239" s="195"/>
      <c r="B239" s="163"/>
      <c r="C239" s="163"/>
      <c r="D239" s="163"/>
      <c r="E239" s="166"/>
      <c r="F239" s="164"/>
      <c r="G239" s="164"/>
      <c r="H239" s="164"/>
      <c r="I239" s="164"/>
      <c r="J239" s="167"/>
      <c r="K239" s="168"/>
      <c r="L239" s="126" t="str">
        <f>IF(E239="","",VLOOKUP(K239,日曆!$A$2:$E$1300,5,0))</f>
        <v/>
      </c>
      <c r="M239" s="165"/>
      <c r="N239" s="168"/>
      <c r="O239" s="165"/>
      <c r="P239" s="165"/>
      <c r="Q239" s="144" t="str">
        <f t="shared" si="6"/>
        <v/>
      </c>
      <c r="R239" s="118"/>
      <c r="S239" s="145"/>
      <c r="T239" s="121"/>
      <c r="U239" s="122" t="str">
        <f t="shared" si="7"/>
        <v/>
      </c>
      <c r="V239" s="214" t="str">
        <f>""</f>
        <v/>
      </c>
    </row>
    <row r="240" spans="1:22" ht="15.6" customHeight="1">
      <c r="A240" s="195"/>
      <c r="B240" s="163"/>
      <c r="C240" s="163"/>
      <c r="D240" s="163"/>
      <c r="E240" s="166"/>
      <c r="F240" s="164"/>
      <c r="G240" s="164"/>
      <c r="H240" s="164"/>
      <c r="I240" s="164"/>
      <c r="J240" s="167"/>
      <c r="K240" s="168"/>
      <c r="L240" s="126" t="str">
        <f>IF(E240="","",VLOOKUP(K240,日曆!$A$2:$E$1300,5,0))</f>
        <v/>
      </c>
      <c r="M240" s="165"/>
      <c r="N240" s="168"/>
      <c r="O240" s="165"/>
      <c r="P240" s="165"/>
      <c r="Q240" s="144" t="str">
        <f t="shared" si="6"/>
        <v/>
      </c>
      <c r="R240" s="118"/>
      <c r="S240" s="145"/>
      <c r="T240" s="121"/>
      <c r="U240" s="122" t="str">
        <f t="shared" si="7"/>
        <v/>
      </c>
      <c r="V240" s="214" t="str">
        <f>""</f>
        <v/>
      </c>
    </row>
    <row r="241" spans="1:22" ht="15.6" customHeight="1">
      <c r="A241" s="195"/>
      <c r="B241" s="163"/>
      <c r="C241" s="163"/>
      <c r="D241" s="163"/>
      <c r="E241" s="166"/>
      <c r="F241" s="164"/>
      <c r="G241" s="164"/>
      <c r="H241" s="164"/>
      <c r="I241" s="164"/>
      <c r="J241" s="167"/>
      <c r="K241" s="168"/>
      <c r="L241" s="126" t="str">
        <f>IF(E241="","",VLOOKUP(K241,日曆!$A$2:$E$1300,5,0))</f>
        <v/>
      </c>
      <c r="M241" s="165"/>
      <c r="N241" s="168"/>
      <c r="O241" s="165"/>
      <c r="P241" s="165"/>
      <c r="Q241" s="144" t="str">
        <f t="shared" si="6"/>
        <v/>
      </c>
      <c r="R241" s="118"/>
      <c r="S241" s="145"/>
      <c r="T241" s="121"/>
      <c r="U241" s="122" t="str">
        <f t="shared" si="7"/>
        <v/>
      </c>
      <c r="V241" s="214" t="str">
        <f>""</f>
        <v/>
      </c>
    </row>
    <row r="242" spans="1:22" ht="15.6" customHeight="1">
      <c r="A242" s="195"/>
      <c r="B242" s="163"/>
      <c r="C242" s="163"/>
      <c r="D242" s="163"/>
      <c r="E242" s="166"/>
      <c r="F242" s="164"/>
      <c r="G242" s="164"/>
      <c r="H242" s="164"/>
      <c r="I242" s="164"/>
      <c r="J242" s="167"/>
      <c r="K242" s="168"/>
      <c r="L242" s="126" t="str">
        <f>IF(E242="","",VLOOKUP(K242,日曆!$A$2:$E$1300,5,0))</f>
        <v/>
      </c>
      <c r="M242" s="165"/>
      <c r="N242" s="168"/>
      <c r="O242" s="165"/>
      <c r="P242" s="165"/>
      <c r="Q242" s="144" t="str">
        <f t="shared" si="6"/>
        <v/>
      </c>
      <c r="R242" s="118"/>
      <c r="S242" s="145"/>
      <c r="T242" s="121"/>
      <c r="U242" s="122" t="str">
        <f t="shared" si="7"/>
        <v/>
      </c>
      <c r="V242" s="214" t="str">
        <f>""</f>
        <v/>
      </c>
    </row>
    <row r="243" spans="1:22" ht="15.6" customHeight="1">
      <c r="A243" s="195"/>
      <c r="B243" s="163"/>
      <c r="C243" s="163"/>
      <c r="D243" s="163"/>
      <c r="E243" s="166"/>
      <c r="F243" s="164"/>
      <c r="G243" s="164"/>
      <c r="H243" s="164"/>
      <c r="I243" s="164"/>
      <c r="J243" s="167"/>
      <c r="K243" s="168"/>
      <c r="L243" s="126" t="str">
        <f>IF(E243="","",VLOOKUP(K243,日曆!$A$2:$E$1300,5,0))</f>
        <v/>
      </c>
      <c r="M243" s="165"/>
      <c r="N243" s="168"/>
      <c r="O243" s="165"/>
      <c r="P243" s="165"/>
      <c r="Q243" s="144" t="str">
        <f t="shared" si="6"/>
        <v/>
      </c>
      <c r="R243" s="118"/>
      <c r="S243" s="145"/>
      <c r="T243" s="121"/>
      <c r="U243" s="122" t="str">
        <f t="shared" si="7"/>
        <v/>
      </c>
      <c r="V243" s="214" t="str">
        <f>""</f>
        <v/>
      </c>
    </row>
    <row r="244" spans="1:22" ht="15.6" customHeight="1">
      <c r="A244" s="195"/>
      <c r="B244" s="163"/>
      <c r="C244" s="163"/>
      <c r="D244" s="163"/>
      <c r="E244" s="166"/>
      <c r="F244" s="164"/>
      <c r="G244" s="164"/>
      <c r="H244" s="164"/>
      <c r="I244" s="164"/>
      <c r="J244" s="167"/>
      <c r="K244" s="168"/>
      <c r="L244" s="126" t="str">
        <f>IF(E244="","",VLOOKUP(K244,日曆!$A$2:$E$1300,5,0))</f>
        <v/>
      </c>
      <c r="M244" s="165"/>
      <c r="N244" s="168"/>
      <c r="O244" s="165"/>
      <c r="P244" s="165"/>
      <c r="Q244" s="144" t="str">
        <f t="shared" si="6"/>
        <v/>
      </c>
      <c r="R244" s="118"/>
      <c r="S244" s="145"/>
      <c r="T244" s="121"/>
      <c r="U244" s="122" t="str">
        <f t="shared" si="7"/>
        <v/>
      </c>
      <c r="V244" s="214" t="str">
        <f>""</f>
        <v/>
      </c>
    </row>
    <row r="245" spans="1:22" ht="15.6" customHeight="1">
      <c r="A245" s="195"/>
      <c r="B245" s="163"/>
      <c r="C245" s="163"/>
      <c r="D245" s="163"/>
      <c r="E245" s="166"/>
      <c r="F245" s="164"/>
      <c r="G245" s="164"/>
      <c r="H245" s="164"/>
      <c r="I245" s="164"/>
      <c r="J245" s="167"/>
      <c r="K245" s="168"/>
      <c r="L245" s="126" t="str">
        <f>IF(E245="","",VLOOKUP(K245,日曆!$A$2:$E$1300,5,0))</f>
        <v/>
      </c>
      <c r="M245" s="165"/>
      <c r="N245" s="168"/>
      <c r="O245" s="165"/>
      <c r="P245" s="165"/>
      <c r="Q245" s="144" t="str">
        <f t="shared" si="6"/>
        <v/>
      </c>
      <c r="R245" s="118"/>
      <c r="S245" s="145"/>
      <c r="T245" s="121"/>
      <c r="U245" s="122" t="str">
        <f t="shared" si="7"/>
        <v/>
      </c>
      <c r="V245" s="214" t="str">
        <f>""</f>
        <v/>
      </c>
    </row>
    <row r="246" spans="1:22" ht="15.6" customHeight="1">
      <c r="A246" s="195"/>
      <c r="B246" s="163"/>
      <c r="C246" s="163"/>
      <c r="D246" s="163"/>
      <c r="E246" s="166"/>
      <c r="F246" s="164"/>
      <c r="G246" s="164"/>
      <c r="H246" s="164"/>
      <c r="I246" s="164"/>
      <c r="J246" s="167"/>
      <c r="K246" s="168"/>
      <c r="L246" s="126" t="str">
        <f>IF(E246="","",VLOOKUP(K246,日曆!$A$2:$E$1300,5,0))</f>
        <v/>
      </c>
      <c r="M246" s="165"/>
      <c r="N246" s="168"/>
      <c r="O246" s="165"/>
      <c r="P246" s="165"/>
      <c r="Q246" s="144" t="str">
        <f t="shared" si="6"/>
        <v/>
      </c>
      <c r="R246" s="118"/>
      <c r="S246" s="145"/>
      <c r="T246" s="121"/>
      <c r="U246" s="122" t="str">
        <f t="shared" si="7"/>
        <v/>
      </c>
      <c r="V246" s="214" t="str">
        <f>""</f>
        <v/>
      </c>
    </row>
    <row r="247" spans="1:22" ht="15.6" customHeight="1">
      <c r="A247" s="195"/>
      <c r="B247" s="163"/>
      <c r="C247" s="163"/>
      <c r="D247" s="163"/>
      <c r="E247" s="166"/>
      <c r="F247" s="164"/>
      <c r="G247" s="164"/>
      <c r="H247" s="164"/>
      <c r="I247" s="164"/>
      <c r="J247" s="167"/>
      <c r="K247" s="168"/>
      <c r="L247" s="126" t="str">
        <f>IF(E247="","",VLOOKUP(K247,日曆!$A$2:$E$1300,5,0))</f>
        <v/>
      </c>
      <c r="M247" s="165"/>
      <c r="N247" s="168"/>
      <c r="O247" s="165"/>
      <c r="P247" s="165"/>
      <c r="Q247" s="144" t="str">
        <f t="shared" si="6"/>
        <v/>
      </c>
      <c r="R247" s="118"/>
      <c r="S247" s="145"/>
      <c r="T247" s="121"/>
      <c r="U247" s="122" t="str">
        <f t="shared" si="7"/>
        <v/>
      </c>
      <c r="V247" s="214" t="str">
        <f>""</f>
        <v/>
      </c>
    </row>
    <row r="248" spans="1:22" ht="15.6" customHeight="1">
      <c r="A248" s="195"/>
      <c r="B248" s="163"/>
      <c r="C248" s="163"/>
      <c r="D248" s="163"/>
      <c r="E248" s="166"/>
      <c r="F248" s="164"/>
      <c r="G248" s="164"/>
      <c r="H248" s="164"/>
      <c r="I248" s="164"/>
      <c r="J248" s="167"/>
      <c r="K248" s="168"/>
      <c r="L248" s="126" t="str">
        <f>IF(E248="","",VLOOKUP(K248,日曆!$A$2:$E$1300,5,0))</f>
        <v/>
      </c>
      <c r="M248" s="165"/>
      <c r="N248" s="168"/>
      <c r="O248" s="165"/>
      <c r="P248" s="165"/>
      <c r="Q248" s="144" t="str">
        <f t="shared" si="6"/>
        <v/>
      </c>
      <c r="R248" s="118"/>
      <c r="S248" s="145"/>
      <c r="T248" s="121"/>
      <c r="U248" s="122" t="str">
        <f t="shared" si="7"/>
        <v/>
      </c>
      <c r="V248" s="214" t="str">
        <f>""</f>
        <v/>
      </c>
    </row>
    <row r="249" spans="1:22" ht="15.6" customHeight="1">
      <c r="A249" s="195"/>
      <c r="B249" s="163"/>
      <c r="C249" s="163"/>
      <c r="D249" s="163"/>
      <c r="E249" s="166"/>
      <c r="F249" s="164"/>
      <c r="G249" s="164"/>
      <c r="H249" s="164"/>
      <c r="I249" s="164"/>
      <c r="J249" s="167"/>
      <c r="K249" s="168"/>
      <c r="L249" s="126" t="str">
        <f>IF(E249="","",VLOOKUP(K249,日曆!$A$2:$E$1300,5,0))</f>
        <v/>
      </c>
      <c r="M249" s="165"/>
      <c r="N249" s="168"/>
      <c r="O249" s="165"/>
      <c r="P249" s="165"/>
      <c r="Q249" s="144" t="str">
        <f t="shared" si="6"/>
        <v/>
      </c>
      <c r="R249" s="118"/>
      <c r="S249" s="145"/>
      <c r="T249" s="121"/>
      <c r="U249" s="122" t="str">
        <f t="shared" si="7"/>
        <v/>
      </c>
      <c r="V249" s="214" t="str">
        <f>""</f>
        <v/>
      </c>
    </row>
    <row r="250" spans="1:22" ht="15.6" customHeight="1">
      <c r="A250" s="195"/>
      <c r="B250" s="163"/>
      <c r="C250" s="163"/>
      <c r="D250" s="163"/>
      <c r="E250" s="166"/>
      <c r="F250" s="164"/>
      <c r="G250" s="164"/>
      <c r="H250" s="164"/>
      <c r="I250" s="164"/>
      <c r="J250" s="167"/>
      <c r="K250" s="168"/>
      <c r="L250" s="126" t="str">
        <f>IF(E250="","",VLOOKUP(K250,日曆!$A$2:$E$1300,5,0))</f>
        <v/>
      </c>
      <c r="M250" s="165"/>
      <c r="N250" s="168"/>
      <c r="O250" s="165"/>
      <c r="P250" s="165"/>
      <c r="Q250" s="144" t="str">
        <f t="shared" si="6"/>
        <v/>
      </c>
      <c r="R250" s="118"/>
      <c r="S250" s="145"/>
      <c r="T250" s="121"/>
      <c r="U250" s="122" t="str">
        <f t="shared" si="7"/>
        <v/>
      </c>
      <c r="V250" s="214" t="str">
        <f>""</f>
        <v/>
      </c>
    </row>
    <row r="251" spans="1:22" ht="15.6" customHeight="1">
      <c r="A251" s="195"/>
      <c r="B251" s="163"/>
      <c r="C251" s="163"/>
      <c r="D251" s="163"/>
      <c r="E251" s="166"/>
      <c r="F251" s="164"/>
      <c r="G251" s="164"/>
      <c r="H251" s="164"/>
      <c r="I251" s="164"/>
      <c r="J251" s="167"/>
      <c r="K251" s="168"/>
      <c r="L251" s="126" t="str">
        <f>IF(E251="","",VLOOKUP(K251,日曆!$A$2:$E$1300,5,0))</f>
        <v/>
      </c>
      <c r="M251" s="165"/>
      <c r="N251" s="168"/>
      <c r="O251" s="165"/>
      <c r="P251" s="165"/>
      <c r="Q251" s="144" t="str">
        <f t="shared" si="6"/>
        <v/>
      </c>
      <c r="R251" s="118"/>
      <c r="S251" s="145"/>
      <c r="T251" s="121"/>
      <c r="U251" s="122" t="str">
        <f t="shared" si="7"/>
        <v/>
      </c>
      <c r="V251" s="214" t="str">
        <f>""</f>
        <v/>
      </c>
    </row>
    <row r="252" spans="1:22" ht="15.6" customHeight="1">
      <c r="A252" s="195"/>
      <c r="B252" s="163"/>
      <c r="C252" s="163"/>
      <c r="D252" s="163"/>
      <c r="E252" s="166"/>
      <c r="F252" s="164"/>
      <c r="G252" s="164"/>
      <c r="H252" s="164"/>
      <c r="I252" s="164"/>
      <c r="J252" s="167"/>
      <c r="K252" s="168"/>
      <c r="L252" s="126" t="str">
        <f>IF(E252="","",VLOOKUP(K252,日曆!$A$2:$E$1300,5,0))</f>
        <v/>
      </c>
      <c r="M252" s="165"/>
      <c r="N252" s="168"/>
      <c r="O252" s="165"/>
      <c r="P252" s="165"/>
      <c r="Q252" s="144" t="str">
        <f t="shared" si="6"/>
        <v/>
      </c>
      <c r="R252" s="118"/>
      <c r="S252" s="145"/>
      <c r="T252" s="121"/>
      <c r="U252" s="122" t="str">
        <f t="shared" si="7"/>
        <v/>
      </c>
      <c r="V252" s="214" t="str">
        <f>""</f>
        <v/>
      </c>
    </row>
    <row r="253" spans="1:22" ht="15.6" customHeight="1">
      <c r="A253" s="195"/>
      <c r="B253" s="163"/>
      <c r="C253" s="163"/>
      <c r="D253" s="163"/>
      <c r="E253" s="166"/>
      <c r="F253" s="164"/>
      <c r="G253" s="164"/>
      <c r="H253" s="164"/>
      <c r="I253" s="164"/>
      <c r="J253" s="167"/>
      <c r="K253" s="168"/>
      <c r="L253" s="126" t="str">
        <f>IF(E253="","",VLOOKUP(K253,日曆!$A$2:$E$1300,5,0))</f>
        <v/>
      </c>
      <c r="M253" s="165"/>
      <c r="N253" s="168"/>
      <c r="O253" s="165"/>
      <c r="P253" s="165"/>
      <c r="Q253" s="144" t="str">
        <f t="shared" si="6"/>
        <v/>
      </c>
      <c r="R253" s="118"/>
      <c r="S253" s="145"/>
      <c r="T253" s="121"/>
      <c r="U253" s="122" t="str">
        <f t="shared" si="7"/>
        <v/>
      </c>
      <c r="V253" s="214" t="str">
        <f>""</f>
        <v/>
      </c>
    </row>
    <row r="254" spans="1:22" ht="15.6" customHeight="1">
      <c r="A254" s="195"/>
      <c r="B254" s="163"/>
      <c r="C254" s="163"/>
      <c r="D254" s="163"/>
      <c r="E254" s="166"/>
      <c r="F254" s="164"/>
      <c r="G254" s="164"/>
      <c r="H254" s="164"/>
      <c r="I254" s="164"/>
      <c r="J254" s="167"/>
      <c r="K254" s="168"/>
      <c r="L254" s="126" t="str">
        <f>IF(E254="","",VLOOKUP(K254,日曆!$A$2:$E$1300,5,0))</f>
        <v/>
      </c>
      <c r="M254" s="165"/>
      <c r="N254" s="168"/>
      <c r="O254" s="165"/>
      <c r="P254" s="165"/>
      <c r="Q254" s="144" t="str">
        <f t="shared" si="6"/>
        <v/>
      </c>
      <c r="R254" s="118"/>
      <c r="S254" s="145"/>
      <c r="T254" s="121"/>
      <c r="U254" s="122" t="str">
        <f t="shared" si="7"/>
        <v/>
      </c>
      <c r="V254" s="214" t="str">
        <f>""</f>
        <v/>
      </c>
    </row>
    <row r="255" spans="1:22" ht="15.6" customHeight="1">
      <c r="A255" s="195"/>
      <c r="B255" s="163"/>
      <c r="C255" s="163"/>
      <c r="D255" s="163"/>
      <c r="E255" s="166"/>
      <c r="F255" s="164"/>
      <c r="G255" s="164"/>
      <c r="H255" s="164"/>
      <c r="I255" s="164"/>
      <c r="J255" s="167"/>
      <c r="K255" s="168"/>
      <c r="L255" s="126" t="str">
        <f>IF(E255="","",VLOOKUP(K255,日曆!$A$2:$E$1300,5,0))</f>
        <v/>
      </c>
      <c r="M255" s="165"/>
      <c r="N255" s="168"/>
      <c r="O255" s="165"/>
      <c r="P255" s="165"/>
      <c r="Q255" s="144" t="str">
        <f t="shared" si="6"/>
        <v/>
      </c>
      <c r="R255" s="118"/>
      <c r="S255" s="145"/>
      <c r="T255" s="121"/>
      <c r="U255" s="122" t="str">
        <f t="shared" si="7"/>
        <v/>
      </c>
      <c r="V255" s="214" t="str">
        <f>""</f>
        <v/>
      </c>
    </row>
    <row r="256" spans="1:22" ht="15.6" customHeight="1">
      <c r="A256" s="195"/>
      <c r="B256" s="163"/>
      <c r="C256" s="163"/>
      <c r="D256" s="163"/>
      <c r="E256" s="166"/>
      <c r="F256" s="164"/>
      <c r="G256" s="164"/>
      <c r="H256" s="164"/>
      <c r="I256" s="164"/>
      <c r="J256" s="167"/>
      <c r="K256" s="168"/>
      <c r="L256" s="126" t="str">
        <f>IF(E256="","",VLOOKUP(K256,日曆!$A$2:$E$1300,5,0))</f>
        <v/>
      </c>
      <c r="M256" s="165"/>
      <c r="N256" s="168"/>
      <c r="O256" s="165"/>
      <c r="P256" s="165"/>
      <c r="Q256" s="144" t="str">
        <f t="shared" si="6"/>
        <v/>
      </c>
      <c r="R256" s="118"/>
      <c r="S256" s="145"/>
      <c r="T256" s="121"/>
      <c r="U256" s="122" t="str">
        <f t="shared" si="7"/>
        <v/>
      </c>
      <c r="V256" s="214" t="str">
        <f>""</f>
        <v/>
      </c>
    </row>
    <row r="257" spans="1:22" ht="15.6" customHeight="1">
      <c r="A257" s="195"/>
      <c r="B257" s="163"/>
      <c r="C257" s="163"/>
      <c r="D257" s="163"/>
      <c r="E257" s="166"/>
      <c r="F257" s="164"/>
      <c r="G257" s="164"/>
      <c r="H257" s="164"/>
      <c r="I257" s="164"/>
      <c r="J257" s="167"/>
      <c r="K257" s="168"/>
      <c r="L257" s="126" t="str">
        <f>IF(E257="","",VLOOKUP(K257,日曆!$A$2:$E$1300,5,0))</f>
        <v/>
      </c>
      <c r="M257" s="165"/>
      <c r="N257" s="168"/>
      <c r="O257" s="165"/>
      <c r="P257" s="165"/>
      <c r="Q257" s="144" t="str">
        <f t="shared" si="6"/>
        <v/>
      </c>
      <c r="R257" s="118"/>
      <c r="S257" s="145"/>
      <c r="T257" s="121"/>
      <c r="U257" s="122" t="str">
        <f t="shared" si="7"/>
        <v/>
      </c>
      <c r="V257" s="214" t="str">
        <f>""</f>
        <v/>
      </c>
    </row>
    <row r="258" spans="1:22" ht="15.6" customHeight="1">
      <c r="A258" s="195"/>
      <c r="B258" s="163"/>
      <c r="C258" s="163"/>
      <c r="D258" s="163"/>
      <c r="E258" s="166"/>
      <c r="F258" s="164"/>
      <c r="G258" s="164"/>
      <c r="H258" s="164"/>
      <c r="I258" s="164"/>
      <c r="J258" s="167"/>
      <c r="K258" s="168"/>
      <c r="L258" s="126" t="str">
        <f>IF(E258="","",VLOOKUP(K258,日曆!$A$2:$E$1300,5,0))</f>
        <v/>
      </c>
      <c r="M258" s="165"/>
      <c r="N258" s="168"/>
      <c r="O258" s="165"/>
      <c r="P258" s="165"/>
      <c r="Q258" s="144" t="str">
        <f t="shared" si="6"/>
        <v/>
      </c>
      <c r="R258" s="118"/>
      <c r="S258" s="145"/>
      <c r="T258" s="121"/>
      <c r="U258" s="122" t="str">
        <f t="shared" si="7"/>
        <v/>
      </c>
      <c r="V258" s="214" t="str">
        <f>""</f>
        <v/>
      </c>
    </row>
    <row r="259" spans="1:22" ht="15.6" customHeight="1">
      <c r="A259" s="195"/>
      <c r="B259" s="163"/>
      <c r="C259" s="163"/>
      <c r="D259" s="163"/>
      <c r="E259" s="166"/>
      <c r="F259" s="164"/>
      <c r="G259" s="164"/>
      <c r="H259" s="164"/>
      <c r="I259" s="164"/>
      <c r="J259" s="167"/>
      <c r="K259" s="168"/>
      <c r="L259" s="126" t="str">
        <f>IF(E259="","",VLOOKUP(K259,日曆!$A$2:$E$1300,5,0))</f>
        <v/>
      </c>
      <c r="M259" s="165"/>
      <c r="N259" s="168"/>
      <c r="O259" s="165"/>
      <c r="P259" s="165"/>
      <c r="Q259" s="144" t="str">
        <f t="shared" ref="Q259:Q322" si="8">IF(E259="","",IF(R259="",N259*160,""))</f>
        <v/>
      </c>
      <c r="R259" s="118"/>
      <c r="S259" s="145"/>
      <c r="T259" s="121"/>
      <c r="U259" s="122" t="str">
        <f t="shared" ref="U259:U322" si="9">IF(E259="","",LEFT(K259,3)&amp;"年"&amp;RIGHT(LEFT(K259,5),2)&amp;"月")</f>
        <v/>
      </c>
      <c r="V259" s="214" t="str">
        <f>""</f>
        <v/>
      </c>
    </row>
    <row r="260" spans="1:22" ht="15.6" customHeight="1">
      <c r="A260" s="195"/>
      <c r="B260" s="163"/>
      <c r="C260" s="163"/>
      <c r="D260" s="163"/>
      <c r="E260" s="166"/>
      <c r="F260" s="164"/>
      <c r="G260" s="164"/>
      <c r="H260" s="164"/>
      <c r="I260" s="164"/>
      <c r="J260" s="167"/>
      <c r="K260" s="168"/>
      <c r="L260" s="126" t="str">
        <f>IF(E260="","",VLOOKUP(K260,日曆!$A$2:$E$1300,5,0))</f>
        <v/>
      </c>
      <c r="M260" s="165"/>
      <c r="N260" s="168"/>
      <c r="O260" s="165"/>
      <c r="P260" s="165"/>
      <c r="Q260" s="144" t="str">
        <f t="shared" si="8"/>
        <v/>
      </c>
      <c r="R260" s="118"/>
      <c r="S260" s="145"/>
      <c r="T260" s="121"/>
      <c r="U260" s="122" t="str">
        <f t="shared" si="9"/>
        <v/>
      </c>
      <c r="V260" s="214" t="str">
        <f>""</f>
        <v/>
      </c>
    </row>
    <row r="261" spans="1:22" ht="15.6" customHeight="1">
      <c r="A261" s="195"/>
      <c r="B261" s="163"/>
      <c r="C261" s="163"/>
      <c r="D261" s="163"/>
      <c r="E261" s="166"/>
      <c r="F261" s="164"/>
      <c r="G261" s="164"/>
      <c r="H261" s="164"/>
      <c r="I261" s="164"/>
      <c r="J261" s="167"/>
      <c r="K261" s="168"/>
      <c r="L261" s="126" t="str">
        <f>IF(E261="","",VLOOKUP(K261,日曆!$A$2:$E$1300,5,0))</f>
        <v/>
      </c>
      <c r="M261" s="165"/>
      <c r="N261" s="168"/>
      <c r="O261" s="165"/>
      <c r="P261" s="165"/>
      <c r="Q261" s="144" t="str">
        <f t="shared" si="8"/>
        <v/>
      </c>
      <c r="R261" s="118"/>
      <c r="S261" s="145"/>
      <c r="T261" s="121"/>
      <c r="U261" s="122" t="str">
        <f t="shared" si="9"/>
        <v/>
      </c>
      <c r="V261" s="214" t="str">
        <f>""</f>
        <v/>
      </c>
    </row>
    <row r="262" spans="1:22" ht="15.6" customHeight="1">
      <c r="A262" s="195"/>
      <c r="B262" s="163"/>
      <c r="C262" s="163"/>
      <c r="D262" s="163"/>
      <c r="E262" s="166"/>
      <c r="F262" s="164"/>
      <c r="G262" s="164"/>
      <c r="H262" s="164"/>
      <c r="I262" s="164"/>
      <c r="J262" s="167"/>
      <c r="K262" s="168"/>
      <c r="L262" s="126" t="str">
        <f>IF(E262="","",VLOOKUP(K262,日曆!$A$2:$E$1300,5,0))</f>
        <v/>
      </c>
      <c r="M262" s="165"/>
      <c r="N262" s="168"/>
      <c r="O262" s="165"/>
      <c r="P262" s="165"/>
      <c r="Q262" s="144" t="str">
        <f t="shared" si="8"/>
        <v/>
      </c>
      <c r="R262" s="118"/>
      <c r="S262" s="145"/>
      <c r="T262" s="121"/>
      <c r="U262" s="122" t="str">
        <f t="shared" si="9"/>
        <v/>
      </c>
      <c r="V262" s="214" t="str">
        <f>""</f>
        <v/>
      </c>
    </row>
    <row r="263" spans="1:22" ht="15.6" customHeight="1">
      <c r="A263" s="195"/>
      <c r="B263" s="163"/>
      <c r="C263" s="163"/>
      <c r="D263" s="163"/>
      <c r="E263" s="166"/>
      <c r="F263" s="164"/>
      <c r="G263" s="164"/>
      <c r="H263" s="164"/>
      <c r="I263" s="164"/>
      <c r="J263" s="167"/>
      <c r="K263" s="168"/>
      <c r="L263" s="126" t="str">
        <f>IF(E263="","",VLOOKUP(K263,日曆!$A$2:$E$1300,5,0))</f>
        <v/>
      </c>
      <c r="M263" s="165"/>
      <c r="N263" s="168"/>
      <c r="O263" s="165"/>
      <c r="P263" s="165"/>
      <c r="Q263" s="144" t="str">
        <f t="shared" si="8"/>
        <v/>
      </c>
      <c r="R263" s="118"/>
      <c r="S263" s="145"/>
      <c r="T263" s="121"/>
      <c r="U263" s="122" t="str">
        <f t="shared" si="9"/>
        <v/>
      </c>
      <c r="V263" s="214" t="str">
        <f>""</f>
        <v/>
      </c>
    </row>
    <row r="264" spans="1:22" ht="15.6" customHeight="1">
      <c r="A264" s="195"/>
      <c r="B264" s="163"/>
      <c r="C264" s="163"/>
      <c r="D264" s="163"/>
      <c r="E264" s="166"/>
      <c r="F264" s="164"/>
      <c r="G264" s="164"/>
      <c r="H264" s="164"/>
      <c r="I264" s="164"/>
      <c r="J264" s="167"/>
      <c r="K264" s="168"/>
      <c r="L264" s="126" t="str">
        <f>IF(E264="","",VLOOKUP(K264,日曆!$A$2:$E$1300,5,0))</f>
        <v/>
      </c>
      <c r="M264" s="165"/>
      <c r="N264" s="168"/>
      <c r="O264" s="165"/>
      <c r="P264" s="165"/>
      <c r="Q264" s="144" t="str">
        <f t="shared" si="8"/>
        <v/>
      </c>
      <c r="R264" s="118"/>
      <c r="S264" s="145"/>
      <c r="T264" s="121"/>
      <c r="U264" s="122" t="str">
        <f t="shared" si="9"/>
        <v/>
      </c>
      <c r="V264" s="214" t="str">
        <f>""</f>
        <v/>
      </c>
    </row>
    <row r="265" spans="1:22" ht="15.6" customHeight="1">
      <c r="A265" s="195"/>
      <c r="B265" s="163"/>
      <c r="C265" s="163"/>
      <c r="D265" s="163"/>
      <c r="E265" s="166"/>
      <c r="F265" s="164"/>
      <c r="G265" s="164"/>
      <c r="H265" s="164"/>
      <c r="I265" s="164"/>
      <c r="J265" s="167"/>
      <c r="K265" s="168"/>
      <c r="L265" s="126" t="str">
        <f>IF(E265="","",VLOOKUP(K265,日曆!$A$2:$E$1300,5,0))</f>
        <v/>
      </c>
      <c r="M265" s="165"/>
      <c r="N265" s="168"/>
      <c r="O265" s="165"/>
      <c r="P265" s="165"/>
      <c r="Q265" s="144" t="str">
        <f t="shared" si="8"/>
        <v/>
      </c>
      <c r="R265" s="118"/>
      <c r="S265" s="145"/>
      <c r="T265" s="121"/>
      <c r="U265" s="122" t="str">
        <f t="shared" si="9"/>
        <v/>
      </c>
      <c r="V265" s="214" t="str">
        <f>""</f>
        <v/>
      </c>
    </row>
    <row r="266" spans="1:22" ht="15.6" customHeight="1">
      <c r="A266" s="195"/>
      <c r="B266" s="163"/>
      <c r="C266" s="163"/>
      <c r="D266" s="163"/>
      <c r="E266" s="166"/>
      <c r="F266" s="164"/>
      <c r="G266" s="164"/>
      <c r="H266" s="164"/>
      <c r="I266" s="164"/>
      <c r="J266" s="167"/>
      <c r="K266" s="168"/>
      <c r="L266" s="126" t="str">
        <f>IF(E266="","",VLOOKUP(K266,日曆!$A$2:$E$1300,5,0))</f>
        <v/>
      </c>
      <c r="M266" s="165"/>
      <c r="N266" s="168"/>
      <c r="O266" s="165"/>
      <c r="P266" s="165"/>
      <c r="Q266" s="144" t="str">
        <f t="shared" si="8"/>
        <v/>
      </c>
      <c r="R266" s="118"/>
      <c r="S266" s="145"/>
      <c r="T266" s="121"/>
      <c r="U266" s="122" t="str">
        <f t="shared" si="9"/>
        <v/>
      </c>
      <c r="V266" s="214" t="str">
        <f>""</f>
        <v/>
      </c>
    </row>
    <row r="267" spans="1:22" ht="15.6" customHeight="1">
      <c r="A267" s="195"/>
      <c r="B267" s="163"/>
      <c r="C267" s="163"/>
      <c r="D267" s="163"/>
      <c r="E267" s="166"/>
      <c r="F267" s="164"/>
      <c r="G267" s="164"/>
      <c r="H267" s="164"/>
      <c r="I267" s="164"/>
      <c r="J267" s="167"/>
      <c r="K267" s="168"/>
      <c r="L267" s="126" t="str">
        <f>IF(E267="","",VLOOKUP(K267,日曆!$A$2:$E$1300,5,0))</f>
        <v/>
      </c>
      <c r="M267" s="165"/>
      <c r="N267" s="168"/>
      <c r="O267" s="165"/>
      <c r="P267" s="165"/>
      <c r="Q267" s="144" t="str">
        <f t="shared" si="8"/>
        <v/>
      </c>
      <c r="R267" s="118"/>
      <c r="S267" s="145"/>
      <c r="T267" s="121"/>
      <c r="U267" s="122" t="str">
        <f t="shared" si="9"/>
        <v/>
      </c>
      <c r="V267" s="214" t="str">
        <f>""</f>
        <v/>
      </c>
    </row>
    <row r="268" spans="1:22" ht="15.6" customHeight="1">
      <c r="A268" s="195"/>
      <c r="B268" s="163"/>
      <c r="C268" s="163"/>
      <c r="D268" s="163"/>
      <c r="E268" s="166"/>
      <c r="F268" s="164"/>
      <c r="G268" s="164"/>
      <c r="H268" s="164"/>
      <c r="I268" s="164"/>
      <c r="J268" s="167"/>
      <c r="K268" s="168"/>
      <c r="L268" s="126" t="str">
        <f>IF(E268="","",VLOOKUP(K268,日曆!$A$2:$E$1300,5,0))</f>
        <v/>
      </c>
      <c r="M268" s="165"/>
      <c r="N268" s="168"/>
      <c r="O268" s="165"/>
      <c r="P268" s="165"/>
      <c r="Q268" s="144" t="str">
        <f t="shared" si="8"/>
        <v/>
      </c>
      <c r="R268" s="118"/>
      <c r="S268" s="145"/>
      <c r="T268" s="121"/>
      <c r="U268" s="122" t="str">
        <f t="shared" si="9"/>
        <v/>
      </c>
      <c r="V268" s="214" t="str">
        <f>""</f>
        <v/>
      </c>
    </row>
    <row r="269" spans="1:22" ht="15.6" customHeight="1">
      <c r="A269" s="195"/>
      <c r="B269" s="163"/>
      <c r="C269" s="163"/>
      <c r="D269" s="163"/>
      <c r="E269" s="166"/>
      <c r="F269" s="164"/>
      <c r="G269" s="164"/>
      <c r="H269" s="164"/>
      <c r="I269" s="164"/>
      <c r="J269" s="167"/>
      <c r="K269" s="168"/>
      <c r="L269" s="126" t="str">
        <f>IF(E269="","",VLOOKUP(K269,日曆!$A$2:$E$1300,5,0))</f>
        <v/>
      </c>
      <c r="M269" s="165"/>
      <c r="N269" s="168"/>
      <c r="O269" s="165"/>
      <c r="P269" s="165"/>
      <c r="Q269" s="144" t="str">
        <f t="shared" si="8"/>
        <v/>
      </c>
      <c r="R269" s="118"/>
      <c r="S269" s="145"/>
      <c r="T269" s="123"/>
      <c r="U269" s="122" t="str">
        <f t="shared" si="9"/>
        <v/>
      </c>
      <c r="V269" s="214" t="str">
        <f>""</f>
        <v/>
      </c>
    </row>
    <row r="270" spans="1:22" ht="15.6" customHeight="1">
      <c r="A270" s="195"/>
      <c r="B270" s="163"/>
      <c r="C270" s="163"/>
      <c r="D270" s="163"/>
      <c r="E270" s="166"/>
      <c r="F270" s="164"/>
      <c r="G270" s="164"/>
      <c r="H270" s="164"/>
      <c r="I270" s="164"/>
      <c r="J270" s="167"/>
      <c r="K270" s="168"/>
      <c r="L270" s="126" t="str">
        <f>IF(E270="","",VLOOKUP(K270,日曆!$A$2:$E$1300,5,0))</f>
        <v/>
      </c>
      <c r="M270" s="165"/>
      <c r="N270" s="168"/>
      <c r="O270" s="165"/>
      <c r="P270" s="165"/>
      <c r="Q270" s="144" t="str">
        <f t="shared" si="8"/>
        <v/>
      </c>
      <c r="R270" s="118"/>
      <c r="S270" s="145"/>
      <c r="T270" s="123"/>
      <c r="U270" s="122" t="str">
        <f t="shared" si="9"/>
        <v/>
      </c>
      <c r="V270" s="214" t="str">
        <f>""</f>
        <v/>
      </c>
    </row>
    <row r="271" spans="1:22" ht="15.6" customHeight="1">
      <c r="A271" s="195"/>
      <c r="B271" s="163"/>
      <c r="C271" s="163"/>
      <c r="D271" s="163"/>
      <c r="E271" s="166"/>
      <c r="F271" s="164"/>
      <c r="G271" s="164"/>
      <c r="H271" s="164"/>
      <c r="I271" s="164"/>
      <c r="J271" s="167"/>
      <c r="K271" s="168"/>
      <c r="L271" s="126" t="str">
        <f>IF(E271="","",VLOOKUP(K271,日曆!$A$2:$E$1300,5,0))</f>
        <v/>
      </c>
      <c r="M271" s="165"/>
      <c r="N271" s="168"/>
      <c r="O271" s="165"/>
      <c r="P271" s="165"/>
      <c r="Q271" s="144" t="str">
        <f t="shared" si="8"/>
        <v/>
      </c>
      <c r="R271" s="118"/>
      <c r="S271" s="145"/>
      <c r="T271" s="123"/>
      <c r="U271" s="122" t="str">
        <f t="shared" si="9"/>
        <v/>
      </c>
      <c r="V271" s="214" t="str">
        <f>""</f>
        <v/>
      </c>
    </row>
    <row r="272" spans="1:22" ht="15.6" customHeight="1">
      <c r="A272" s="195"/>
      <c r="B272" s="163"/>
      <c r="C272" s="163"/>
      <c r="D272" s="163"/>
      <c r="E272" s="166"/>
      <c r="F272" s="164"/>
      <c r="G272" s="164"/>
      <c r="H272" s="164"/>
      <c r="I272" s="164"/>
      <c r="J272" s="167"/>
      <c r="K272" s="168"/>
      <c r="L272" s="126" t="str">
        <f>IF(E272="","",VLOOKUP(K272,日曆!$A$2:$E$1300,5,0))</f>
        <v/>
      </c>
      <c r="M272" s="165"/>
      <c r="N272" s="168"/>
      <c r="O272" s="165"/>
      <c r="P272" s="165"/>
      <c r="Q272" s="144" t="str">
        <f t="shared" si="8"/>
        <v/>
      </c>
      <c r="R272" s="118"/>
      <c r="S272" s="145"/>
      <c r="T272" s="123"/>
      <c r="U272" s="122" t="str">
        <f t="shared" si="9"/>
        <v/>
      </c>
      <c r="V272" s="214" t="str">
        <f>""</f>
        <v/>
      </c>
    </row>
    <row r="273" spans="1:22" ht="15.6" customHeight="1">
      <c r="A273" s="195"/>
      <c r="B273" s="163"/>
      <c r="C273" s="163"/>
      <c r="D273" s="163"/>
      <c r="E273" s="166"/>
      <c r="F273" s="164"/>
      <c r="G273" s="164"/>
      <c r="H273" s="164"/>
      <c r="I273" s="164"/>
      <c r="J273" s="167"/>
      <c r="K273" s="168"/>
      <c r="L273" s="126" t="str">
        <f>IF(E273="","",VLOOKUP(K273,日曆!$A$2:$E$1300,5,0))</f>
        <v/>
      </c>
      <c r="M273" s="165"/>
      <c r="N273" s="168"/>
      <c r="O273" s="165"/>
      <c r="P273" s="165"/>
      <c r="Q273" s="144" t="str">
        <f t="shared" si="8"/>
        <v/>
      </c>
      <c r="R273" s="118"/>
      <c r="S273" s="145"/>
      <c r="T273" s="123"/>
      <c r="U273" s="122" t="str">
        <f t="shared" si="9"/>
        <v/>
      </c>
      <c r="V273" s="214" t="str">
        <f>""</f>
        <v/>
      </c>
    </row>
    <row r="274" spans="1:22" ht="15.6" customHeight="1">
      <c r="A274" s="195"/>
      <c r="B274" s="163"/>
      <c r="C274" s="163"/>
      <c r="D274" s="163"/>
      <c r="E274" s="166"/>
      <c r="F274" s="164"/>
      <c r="G274" s="164"/>
      <c r="H274" s="164"/>
      <c r="I274" s="164"/>
      <c r="J274" s="167"/>
      <c r="K274" s="168"/>
      <c r="L274" s="126" t="str">
        <f>IF(E274="","",VLOOKUP(K274,日曆!$A$2:$E$1300,5,0))</f>
        <v/>
      </c>
      <c r="M274" s="165"/>
      <c r="N274" s="168"/>
      <c r="O274" s="165"/>
      <c r="P274" s="165"/>
      <c r="Q274" s="144" t="str">
        <f t="shared" si="8"/>
        <v/>
      </c>
      <c r="R274" s="118"/>
      <c r="S274" s="145"/>
      <c r="T274" s="123"/>
      <c r="U274" s="122" t="str">
        <f t="shared" si="9"/>
        <v/>
      </c>
      <c r="V274" s="214" t="str">
        <f>""</f>
        <v/>
      </c>
    </row>
    <row r="275" spans="1:22" ht="15.6" customHeight="1">
      <c r="A275" s="195"/>
      <c r="B275" s="163"/>
      <c r="C275" s="163"/>
      <c r="D275" s="163"/>
      <c r="E275" s="166"/>
      <c r="F275" s="164"/>
      <c r="G275" s="164"/>
      <c r="H275" s="164"/>
      <c r="I275" s="164"/>
      <c r="J275" s="167"/>
      <c r="K275" s="168"/>
      <c r="L275" s="126" t="str">
        <f>IF(E275="","",VLOOKUP(K275,日曆!$A$2:$E$1300,5,0))</f>
        <v/>
      </c>
      <c r="M275" s="165"/>
      <c r="N275" s="168"/>
      <c r="O275" s="165"/>
      <c r="P275" s="165"/>
      <c r="Q275" s="144" t="str">
        <f t="shared" si="8"/>
        <v/>
      </c>
      <c r="R275" s="118"/>
      <c r="S275" s="145"/>
      <c r="T275" s="123"/>
      <c r="U275" s="122" t="str">
        <f t="shared" si="9"/>
        <v/>
      </c>
      <c r="V275" s="214" t="str">
        <f>""</f>
        <v/>
      </c>
    </row>
    <row r="276" spans="1:22" ht="15.6" customHeight="1">
      <c r="A276" s="195"/>
      <c r="B276" s="163"/>
      <c r="C276" s="163"/>
      <c r="D276" s="163"/>
      <c r="E276" s="166"/>
      <c r="F276" s="164"/>
      <c r="G276" s="164"/>
      <c r="H276" s="164"/>
      <c r="I276" s="164"/>
      <c r="J276" s="167"/>
      <c r="K276" s="168"/>
      <c r="L276" s="126" t="str">
        <f>IF(E276="","",VLOOKUP(K276,日曆!$A$2:$E$1300,5,0))</f>
        <v/>
      </c>
      <c r="M276" s="165"/>
      <c r="N276" s="168"/>
      <c r="O276" s="165"/>
      <c r="P276" s="165"/>
      <c r="Q276" s="144" t="str">
        <f t="shared" si="8"/>
        <v/>
      </c>
      <c r="R276" s="118"/>
      <c r="S276" s="145"/>
      <c r="T276" s="123"/>
      <c r="U276" s="122" t="str">
        <f t="shared" si="9"/>
        <v/>
      </c>
      <c r="V276" s="214" t="str">
        <f>""</f>
        <v/>
      </c>
    </row>
    <row r="277" spans="1:22" ht="15.6" customHeight="1">
      <c r="A277" s="195"/>
      <c r="B277" s="163"/>
      <c r="C277" s="163"/>
      <c r="D277" s="163"/>
      <c r="E277" s="166"/>
      <c r="F277" s="164"/>
      <c r="G277" s="164"/>
      <c r="H277" s="164"/>
      <c r="I277" s="164"/>
      <c r="J277" s="167"/>
      <c r="K277" s="168"/>
      <c r="L277" s="126" t="str">
        <f>IF(E277="","",VLOOKUP(K277,日曆!$A$2:$E$1300,5,0))</f>
        <v/>
      </c>
      <c r="M277" s="165"/>
      <c r="N277" s="168"/>
      <c r="O277" s="165"/>
      <c r="P277" s="165"/>
      <c r="Q277" s="144" t="str">
        <f t="shared" si="8"/>
        <v/>
      </c>
      <c r="R277" s="118"/>
      <c r="S277" s="145"/>
      <c r="T277" s="123"/>
      <c r="U277" s="122" t="str">
        <f t="shared" si="9"/>
        <v/>
      </c>
      <c r="V277" s="214" t="str">
        <f>""</f>
        <v/>
      </c>
    </row>
    <row r="278" spans="1:22" ht="15.6" customHeight="1">
      <c r="A278" s="195"/>
      <c r="B278" s="163"/>
      <c r="C278" s="163"/>
      <c r="D278" s="163"/>
      <c r="E278" s="166"/>
      <c r="F278" s="164"/>
      <c r="G278" s="164"/>
      <c r="H278" s="164"/>
      <c r="I278" s="164"/>
      <c r="J278" s="167"/>
      <c r="K278" s="168"/>
      <c r="L278" s="126" t="str">
        <f>IF(E278="","",VLOOKUP(K278,日曆!$A$2:$E$1300,5,0))</f>
        <v/>
      </c>
      <c r="M278" s="165"/>
      <c r="N278" s="168"/>
      <c r="O278" s="165"/>
      <c r="P278" s="165"/>
      <c r="Q278" s="144" t="str">
        <f t="shared" si="8"/>
        <v/>
      </c>
      <c r="R278" s="118"/>
      <c r="S278" s="145"/>
      <c r="T278" s="123"/>
      <c r="U278" s="122" t="str">
        <f t="shared" si="9"/>
        <v/>
      </c>
      <c r="V278" s="214" t="str">
        <f>""</f>
        <v/>
      </c>
    </row>
    <row r="279" spans="1:22" ht="15.6" customHeight="1">
      <c r="A279" s="195"/>
      <c r="B279" s="163"/>
      <c r="C279" s="163"/>
      <c r="D279" s="163"/>
      <c r="E279" s="166"/>
      <c r="F279" s="164"/>
      <c r="G279" s="164"/>
      <c r="H279" s="164"/>
      <c r="I279" s="164"/>
      <c r="J279" s="167"/>
      <c r="K279" s="168"/>
      <c r="L279" s="126" t="str">
        <f>IF(E279="","",VLOOKUP(K279,日曆!$A$2:$E$1300,5,0))</f>
        <v/>
      </c>
      <c r="M279" s="165"/>
      <c r="N279" s="168"/>
      <c r="O279" s="165"/>
      <c r="P279" s="165"/>
      <c r="Q279" s="144" t="str">
        <f t="shared" si="8"/>
        <v/>
      </c>
      <c r="R279" s="118"/>
      <c r="S279" s="145"/>
      <c r="T279" s="123"/>
      <c r="U279" s="122" t="str">
        <f t="shared" si="9"/>
        <v/>
      </c>
      <c r="V279" s="214" t="str">
        <f>""</f>
        <v/>
      </c>
    </row>
    <row r="280" spans="1:22" ht="15.6" customHeight="1">
      <c r="A280" s="195"/>
      <c r="B280" s="163"/>
      <c r="C280" s="163"/>
      <c r="D280" s="163"/>
      <c r="E280" s="166"/>
      <c r="F280" s="164"/>
      <c r="G280" s="164"/>
      <c r="H280" s="164"/>
      <c r="I280" s="164"/>
      <c r="J280" s="167"/>
      <c r="K280" s="168"/>
      <c r="L280" s="126" t="str">
        <f>IF(E280="","",VLOOKUP(K280,日曆!$A$2:$E$1300,5,0))</f>
        <v/>
      </c>
      <c r="M280" s="165"/>
      <c r="N280" s="168"/>
      <c r="O280" s="165"/>
      <c r="P280" s="165"/>
      <c r="Q280" s="144" t="str">
        <f t="shared" si="8"/>
        <v/>
      </c>
      <c r="R280" s="118"/>
      <c r="S280" s="145"/>
      <c r="T280" s="123"/>
      <c r="U280" s="122" t="str">
        <f t="shared" si="9"/>
        <v/>
      </c>
      <c r="V280" s="214" t="str">
        <f>""</f>
        <v/>
      </c>
    </row>
    <row r="281" spans="1:22" ht="15.6" customHeight="1">
      <c r="A281" s="195"/>
      <c r="B281" s="163"/>
      <c r="C281" s="163"/>
      <c r="D281" s="163"/>
      <c r="E281" s="166"/>
      <c r="F281" s="164"/>
      <c r="G281" s="164"/>
      <c r="H281" s="164"/>
      <c r="I281" s="164"/>
      <c r="J281" s="167"/>
      <c r="K281" s="168"/>
      <c r="L281" s="126" t="str">
        <f>IF(E281="","",VLOOKUP(K281,日曆!$A$2:$E$1300,5,0))</f>
        <v/>
      </c>
      <c r="M281" s="165"/>
      <c r="N281" s="168"/>
      <c r="O281" s="165"/>
      <c r="P281" s="165"/>
      <c r="Q281" s="144" t="str">
        <f t="shared" si="8"/>
        <v/>
      </c>
      <c r="R281" s="118"/>
      <c r="S281" s="145"/>
      <c r="T281" s="123"/>
      <c r="U281" s="122" t="str">
        <f t="shared" si="9"/>
        <v/>
      </c>
      <c r="V281" s="214" t="str">
        <f>""</f>
        <v/>
      </c>
    </row>
    <row r="282" spans="1:22" ht="15.6" customHeight="1">
      <c r="A282" s="195"/>
      <c r="B282" s="163"/>
      <c r="C282" s="163"/>
      <c r="D282" s="163"/>
      <c r="E282" s="166"/>
      <c r="F282" s="164"/>
      <c r="G282" s="164"/>
      <c r="H282" s="164"/>
      <c r="I282" s="164"/>
      <c r="J282" s="167"/>
      <c r="K282" s="168"/>
      <c r="L282" s="126" t="str">
        <f>IF(E282="","",VLOOKUP(K282,日曆!$A$2:$E$1300,5,0))</f>
        <v/>
      </c>
      <c r="M282" s="165"/>
      <c r="N282" s="168"/>
      <c r="O282" s="165"/>
      <c r="P282" s="165"/>
      <c r="Q282" s="144" t="str">
        <f t="shared" si="8"/>
        <v/>
      </c>
      <c r="R282" s="118"/>
      <c r="S282" s="145"/>
      <c r="T282" s="123"/>
      <c r="U282" s="122" t="str">
        <f t="shared" si="9"/>
        <v/>
      </c>
      <c r="V282" s="214" t="str">
        <f>""</f>
        <v/>
      </c>
    </row>
    <row r="283" spans="1:22" ht="15.6" customHeight="1">
      <c r="A283" s="195"/>
      <c r="B283" s="163"/>
      <c r="C283" s="163"/>
      <c r="D283" s="163"/>
      <c r="E283" s="166"/>
      <c r="F283" s="164"/>
      <c r="G283" s="164"/>
      <c r="H283" s="164"/>
      <c r="I283" s="164"/>
      <c r="J283" s="167"/>
      <c r="K283" s="168"/>
      <c r="L283" s="126" t="str">
        <f>IF(E283="","",VLOOKUP(K283,日曆!$A$2:$E$1300,5,0))</f>
        <v/>
      </c>
      <c r="M283" s="165"/>
      <c r="N283" s="168"/>
      <c r="O283" s="165"/>
      <c r="P283" s="165"/>
      <c r="Q283" s="144" t="str">
        <f t="shared" si="8"/>
        <v/>
      </c>
      <c r="R283" s="118"/>
      <c r="S283" s="145"/>
      <c r="T283" s="123"/>
      <c r="U283" s="122" t="str">
        <f t="shared" si="9"/>
        <v/>
      </c>
      <c r="V283" s="214" t="str">
        <f>""</f>
        <v/>
      </c>
    </row>
    <row r="284" spans="1:22" ht="15.6" customHeight="1">
      <c r="A284" s="195"/>
      <c r="B284" s="163"/>
      <c r="C284" s="163"/>
      <c r="D284" s="163"/>
      <c r="E284" s="166"/>
      <c r="F284" s="164"/>
      <c r="G284" s="164"/>
      <c r="H284" s="164"/>
      <c r="I284" s="164"/>
      <c r="J284" s="167"/>
      <c r="K284" s="168"/>
      <c r="L284" s="126" t="str">
        <f>IF(E284="","",VLOOKUP(K284,日曆!$A$2:$E$1300,5,0))</f>
        <v/>
      </c>
      <c r="M284" s="165"/>
      <c r="N284" s="168"/>
      <c r="O284" s="165"/>
      <c r="P284" s="165"/>
      <c r="Q284" s="144" t="str">
        <f t="shared" si="8"/>
        <v/>
      </c>
      <c r="R284" s="118"/>
      <c r="S284" s="145"/>
      <c r="T284" s="123"/>
      <c r="U284" s="122" t="str">
        <f t="shared" si="9"/>
        <v/>
      </c>
      <c r="V284" s="214" t="str">
        <f>""</f>
        <v/>
      </c>
    </row>
    <row r="285" spans="1:22" ht="15.6" customHeight="1">
      <c r="A285" s="195"/>
      <c r="B285" s="163"/>
      <c r="C285" s="163"/>
      <c r="D285" s="163"/>
      <c r="E285" s="166"/>
      <c r="F285" s="164"/>
      <c r="G285" s="164"/>
      <c r="H285" s="164"/>
      <c r="I285" s="164"/>
      <c r="J285" s="167"/>
      <c r="K285" s="168"/>
      <c r="L285" s="126" t="str">
        <f>IF(E285="","",VLOOKUP(K285,日曆!$A$2:$E$1300,5,0))</f>
        <v/>
      </c>
      <c r="M285" s="165"/>
      <c r="N285" s="168"/>
      <c r="O285" s="165"/>
      <c r="P285" s="165"/>
      <c r="Q285" s="144" t="str">
        <f t="shared" si="8"/>
        <v/>
      </c>
      <c r="R285" s="118"/>
      <c r="S285" s="145"/>
      <c r="T285" s="123"/>
      <c r="U285" s="122" t="str">
        <f t="shared" si="9"/>
        <v/>
      </c>
      <c r="V285" s="214" t="str">
        <f>""</f>
        <v/>
      </c>
    </row>
    <row r="286" spans="1:22" ht="15.6" customHeight="1">
      <c r="A286" s="195"/>
      <c r="B286" s="163"/>
      <c r="C286" s="163"/>
      <c r="D286" s="163"/>
      <c r="E286" s="166"/>
      <c r="F286" s="164"/>
      <c r="G286" s="164"/>
      <c r="H286" s="164"/>
      <c r="I286" s="164"/>
      <c r="J286" s="167"/>
      <c r="K286" s="168"/>
      <c r="L286" s="126" t="str">
        <f>IF(E286="","",VLOOKUP(K286,日曆!$A$2:$E$1300,5,0))</f>
        <v/>
      </c>
      <c r="M286" s="165"/>
      <c r="N286" s="168"/>
      <c r="O286" s="165"/>
      <c r="P286" s="165"/>
      <c r="Q286" s="144" t="str">
        <f t="shared" si="8"/>
        <v/>
      </c>
      <c r="R286" s="118"/>
      <c r="S286" s="145"/>
      <c r="T286" s="123"/>
      <c r="U286" s="122" t="str">
        <f t="shared" si="9"/>
        <v/>
      </c>
      <c r="V286" s="214" t="str">
        <f>""</f>
        <v/>
      </c>
    </row>
    <row r="287" spans="1:22" ht="15.6" customHeight="1">
      <c r="A287" s="195"/>
      <c r="B287" s="163"/>
      <c r="C287" s="163"/>
      <c r="D287" s="163"/>
      <c r="E287" s="166"/>
      <c r="F287" s="164"/>
      <c r="G287" s="164"/>
      <c r="H287" s="164"/>
      <c r="I287" s="164"/>
      <c r="J287" s="167"/>
      <c r="K287" s="168"/>
      <c r="L287" s="126" t="str">
        <f>IF(E287="","",VLOOKUP(K287,日曆!$A$2:$E$1300,5,0))</f>
        <v/>
      </c>
      <c r="M287" s="165"/>
      <c r="N287" s="168"/>
      <c r="O287" s="165"/>
      <c r="P287" s="165"/>
      <c r="Q287" s="144" t="str">
        <f t="shared" si="8"/>
        <v/>
      </c>
      <c r="R287" s="118"/>
      <c r="S287" s="145"/>
      <c r="T287" s="123"/>
      <c r="U287" s="122" t="str">
        <f t="shared" si="9"/>
        <v/>
      </c>
      <c r="V287" s="214" t="str">
        <f>""</f>
        <v/>
      </c>
    </row>
    <row r="288" spans="1:22" ht="15.6" customHeight="1">
      <c r="A288" s="195"/>
      <c r="B288" s="163"/>
      <c r="C288" s="163"/>
      <c r="D288" s="163"/>
      <c r="E288" s="166"/>
      <c r="F288" s="164"/>
      <c r="G288" s="164"/>
      <c r="H288" s="164"/>
      <c r="I288" s="164"/>
      <c r="J288" s="167"/>
      <c r="K288" s="168"/>
      <c r="L288" s="126" t="str">
        <f>IF(E288="","",VLOOKUP(K288,日曆!$A$2:$E$1300,5,0))</f>
        <v/>
      </c>
      <c r="M288" s="165"/>
      <c r="N288" s="168"/>
      <c r="O288" s="165"/>
      <c r="P288" s="165"/>
      <c r="Q288" s="144" t="str">
        <f t="shared" si="8"/>
        <v/>
      </c>
      <c r="R288" s="118"/>
      <c r="S288" s="145"/>
      <c r="T288" s="123"/>
      <c r="U288" s="122" t="str">
        <f t="shared" si="9"/>
        <v/>
      </c>
      <c r="V288" s="214" t="str">
        <f>""</f>
        <v/>
      </c>
    </row>
    <row r="289" spans="1:22" ht="15.6" customHeight="1">
      <c r="A289" s="195"/>
      <c r="B289" s="163"/>
      <c r="C289" s="163"/>
      <c r="D289" s="163"/>
      <c r="E289" s="166"/>
      <c r="F289" s="164"/>
      <c r="G289" s="164"/>
      <c r="H289" s="164"/>
      <c r="I289" s="164"/>
      <c r="J289" s="167"/>
      <c r="K289" s="168"/>
      <c r="L289" s="126" t="str">
        <f>IF(E289="","",VLOOKUP(K289,日曆!$A$2:$E$1300,5,0))</f>
        <v/>
      </c>
      <c r="M289" s="165"/>
      <c r="N289" s="168"/>
      <c r="O289" s="165"/>
      <c r="P289" s="165"/>
      <c r="Q289" s="144" t="str">
        <f t="shared" si="8"/>
        <v/>
      </c>
      <c r="R289" s="118"/>
      <c r="S289" s="145"/>
      <c r="T289" s="123"/>
      <c r="U289" s="122" t="str">
        <f t="shared" si="9"/>
        <v/>
      </c>
      <c r="V289" s="214" t="str">
        <f>""</f>
        <v/>
      </c>
    </row>
    <row r="290" spans="1:22" ht="15.6" customHeight="1">
      <c r="A290" s="195"/>
      <c r="B290" s="163"/>
      <c r="C290" s="163"/>
      <c r="D290" s="163"/>
      <c r="E290" s="166"/>
      <c r="F290" s="164"/>
      <c r="G290" s="164"/>
      <c r="H290" s="164"/>
      <c r="I290" s="164"/>
      <c r="J290" s="167"/>
      <c r="K290" s="168"/>
      <c r="L290" s="126" t="str">
        <f>IF(E290="","",VLOOKUP(K290,日曆!$A$2:$E$1300,5,0))</f>
        <v/>
      </c>
      <c r="M290" s="165"/>
      <c r="N290" s="168"/>
      <c r="O290" s="165"/>
      <c r="P290" s="165"/>
      <c r="Q290" s="144" t="str">
        <f t="shared" si="8"/>
        <v/>
      </c>
      <c r="R290" s="118"/>
      <c r="S290" s="145"/>
      <c r="T290" s="123"/>
      <c r="U290" s="122" t="str">
        <f t="shared" si="9"/>
        <v/>
      </c>
      <c r="V290" s="214" t="str">
        <f>""</f>
        <v/>
      </c>
    </row>
    <row r="291" spans="1:22" ht="15.6" customHeight="1">
      <c r="A291" s="195"/>
      <c r="B291" s="163"/>
      <c r="C291" s="163"/>
      <c r="D291" s="163"/>
      <c r="E291" s="166"/>
      <c r="F291" s="164"/>
      <c r="G291" s="164"/>
      <c r="H291" s="164"/>
      <c r="I291" s="164"/>
      <c r="J291" s="167"/>
      <c r="K291" s="168"/>
      <c r="L291" s="126" t="str">
        <f>IF(E291="","",VLOOKUP(K291,日曆!$A$2:$E$1300,5,0))</f>
        <v/>
      </c>
      <c r="M291" s="165"/>
      <c r="N291" s="168"/>
      <c r="O291" s="165"/>
      <c r="P291" s="165"/>
      <c r="Q291" s="144" t="str">
        <f t="shared" si="8"/>
        <v/>
      </c>
      <c r="R291" s="118"/>
      <c r="S291" s="145"/>
      <c r="T291" s="123"/>
      <c r="U291" s="122" t="str">
        <f t="shared" si="9"/>
        <v/>
      </c>
      <c r="V291" s="214" t="str">
        <f>""</f>
        <v/>
      </c>
    </row>
    <row r="292" spans="1:22" ht="15.6" customHeight="1">
      <c r="A292" s="195"/>
      <c r="B292" s="163"/>
      <c r="C292" s="163"/>
      <c r="D292" s="163"/>
      <c r="E292" s="166"/>
      <c r="F292" s="164"/>
      <c r="G292" s="164"/>
      <c r="H292" s="164"/>
      <c r="I292" s="164"/>
      <c r="J292" s="167"/>
      <c r="K292" s="168"/>
      <c r="L292" s="126" t="str">
        <f>IF(E292="","",VLOOKUP(K292,日曆!$A$2:$E$1300,5,0))</f>
        <v/>
      </c>
      <c r="M292" s="165"/>
      <c r="N292" s="168"/>
      <c r="O292" s="165"/>
      <c r="P292" s="165"/>
      <c r="Q292" s="144" t="str">
        <f t="shared" si="8"/>
        <v/>
      </c>
      <c r="R292" s="118"/>
      <c r="S292" s="145"/>
      <c r="T292" s="123"/>
      <c r="U292" s="122" t="str">
        <f t="shared" si="9"/>
        <v/>
      </c>
      <c r="V292" s="214" t="str">
        <f>""</f>
        <v/>
      </c>
    </row>
    <row r="293" spans="1:22" ht="15.6" customHeight="1">
      <c r="A293" s="195"/>
      <c r="B293" s="163"/>
      <c r="C293" s="163"/>
      <c r="D293" s="163"/>
      <c r="E293" s="166"/>
      <c r="F293" s="164"/>
      <c r="G293" s="164"/>
      <c r="H293" s="164"/>
      <c r="I293" s="164"/>
      <c r="J293" s="167"/>
      <c r="K293" s="168"/>
      <c r="L293" s="126" t="str">
        <f>IF(E293="","",VLOOKUP(K293,日曆!$A$2:$E$1300,5,0))</f>
        <v/>
      </c>
      <c r="M293" s="165"/>
      <c r="N293" s="168"/>
      <c r="O293" s="165"/>
      <c r="P293" s="165"/>
      <c r="Q293" s="144" t="str">
        <f t="shared" si="8"/>
        <v/>
      </c>
      <c r="R293" s="118"/>
      <c r="S293" s="145"/>
      <c r="T293" s="123"/>
      <c r="U293" s="122" t="str">
        <f t="shared" si="9"/>
        <v/>
      </c>
      <c r="V293" s="214" t="str">
        <f>""</f>
        <v/>
      </c>
    </row>
    <row r="294" spans="1:22" ht="15.6" customHeight="1">
      <c r="A294" s="195"/>
      <c r="B294" s="163"/>
      <c r="C294" s="163"/>
      <c r="D294" s="163"/>
      <c r="E294" s="166"/>
      <c r="F294" s="164"/>
      <c r="G294" s="164"/>
      <c r="H294" s="164"/>
      <c r="I294" s="164"/>
      <c r="J294" s="167"/>
      <c r="K294" s="168"/>
      <c r="L294" s="126" t="str">
        <f>IF(E294="","",VLOOKUP(K294,日曆!$A$2:$E$1300,5,0))</f>
        <v/>
      </c>
      <c r="M294" s="165"/>
      <c r="N294" s="168"/>
      <c r="O294" s="165"/>
      <c r="P294" s="165"/>
      <c r="Q294" s="144" t="str">
        <f t="shared" si="8"/>
        <v/>
      </c>
      <c r="R294" s="118"/>
      <c r="S294" s="145"/>
      <c r="T294" s="123"/>
      <c r="U294" s="122" t="str">
        <f t="shared" si="9"/>
        <v/>
      </c>
      <c r="V294" s="214" t="str">
        <f>""</f>
        <v/>
      </c>
    </row>
    <row r="295" spans="1:22" ht="15.6" customHeight="1">
      <c r="A295" s="195"/>
      <c r="B295" s="163"/>
      <c r="C295" s="163"/>
      <c r="D295" s="163"/>
      <c r="E295" s="166"/>
      <c r="F295" s="164"/>
      <c r="G295" s="164"/>
      <c r="H295" s="164"/>
      <c r="I295" s="164"/>
      <c r="J295" s="167"/>
      <c r="K295" s="168"/>
      <c r="L295" s="126" t="str">
        <f>IF(E295="","",VLOOKUP(K295,日曆!$A$2:$E$1300,5,0))</f>
        <v/>
      </c>
      <c r="M295" s="165"/>
      <c r="N295" s="168"/>
      <c r="O295" s="165"/>
      <c r="P295" s="165"/>
      <c r="Q295" s="144" t="str">
        <f t="shared" si="8"/>
        <v/>
      </c>
      <c r="R295" s="118"/>
      <c r="S295" s="145"/>
      <c r="T295" s="123"/>
      <c r="U295" s="122" t="str">
        <f t="shared" si="9"/>
        <v/>
      </c>
      <c r="V295" s="214" t="str">
        <f>""</f>
        <v/>
      </c>
    </row>
    <row r="296" spans="1:22" ht="15.6" customHeight="1">
      <c r="A296" s="195"/>
      <c r="B296" s="163"/>
      <c r="C296" s="163"/>
      <c r="D296" s="163"/>
      <c r="E296" s="166"/>
      <c r="F296" s="164"/>
      <c r="G296" s="164"/>
      <c r="H296" s="164"/>
      <c r="I296" s="164"/>
      <c r="J296" s="167"/>
      <c r="K296" s="168"/>
      <c r="L296" s="126" t="str">
        <f>IF(E296="","",VLOOKUP(K296,日曆!$A$2:$E$1300,5,0))</f>
        <v/>
      </c>
      <c r="M296" s="165"/>
      <c r="N296" s="168"/>
      <c r="O296" s="165"/>
      <c r="P296" s="165"/>
      <c r="Q296" s="144" t="str">
        <f t="shared" si="8"/>
        <v/>
      </c>
      <c r="R296" s="118"/>
      <c r="S296" s="145"/>
      <c r="T296" s="123"/>
      <c r="U296" s="122" t="str">
        <f t="shared" si="9"/>
        <v/>
      </c>
      <c r="V296" s="214" t="str">
        <f>""</f>
        <v/>
      </c>
    </row>
    <row r="297" spans="1:22" ht="15.6" customHeight="1">
      <c r="A297" s="195"/>
      <c r="B297" s="163"/>
      <c r="C297" s="163"/>
      <c r="D297" s="163"/>
      <c r="E297" s="166"/>
      <c r="F297" s="164"/>
      <c r="G297" s="164"/>
      <c r="H297" s="164"/>
      <c r="I297" s="164"/>
      <c r="J297" s="167"/>
      <c r="K297" s="168"/>
      <c r="L297" s="126" t="str">
        <f>IF(E297="","",VLOOKUP(K297,日曆!$A$2:$E$1300,5,0))</f>
        <v/>
      </c>
      <c r="M297" s="165"/>
      <c r="N297" s="168"/>
      <c r="O297" s="165"/>
      <c r="P297" s="165"/>
      <c r="Q297" s="144" t="str">
        <f t="shared" si="8"/>
        <v/>
      </c>
      <c r="R297" s="118"/>
      <c r="S297" s="145"/>
      <c r="T297" s="123"/>
      <c r="U297" s="122" t="str">
        <f t="shared" si="9"/>
        <v/>
      </c>
      <c r="V297" s="214" t="str">
        <f>""</f>
        <v/>
      </c>
    </row>
    <row r="298" spans="1:22" ht="15.6" customHeight="1">
      <c r="A298" s="195"/>
      <c r="B298" s="163"/>
      <c r="C298" s="163"/>
      <c r="D298" s="163"/>
      <c r="E298" s="166"/>
      <c r="F298" s="164"/>
      <c r="G298" s="164"/>
      <c r="H298" s="164"/>
      <c r="I298" s="164"/>
      <c r="J298" s="167"/>
      <c r="K298" s="168"/>
      <c r="L298" s="126" t="str">
        <f>IF(E298="","",VLOOKUP(K298,日曆!$A$2:$E$1300,5,0))</f>
        <v/>
      </c>
      <c r="M298" s="165"/>
      <c r="N298" s="168"/>
      <c r="O298" s="165"/>
      <c r="P298" s="165"/>
      <c r="Q298" s="144" t="str">
        <f t="shared" si="8"/>
        <v/>
      </c>
      <c r="R298" s="118"/>
      <c r="S298" s="145"/>
      <c r="T298" s="123"/>
      <c r="U298" s="122" t="str">
        <f t="shared" si="9"/>
        <v/>
      </c>
      <c r="V298" s="214" t="str">
        <f>""</f>
        <v/>
      </c>
    </row>
    <row r="299" spans="1:22" ht="15.6" customHeight="1">
      <c r="A299" s="195"/>
      <c r="B299" s="163"/>
      <c r="C299" s="163"/>
      <c r="D299" s="163"/>
      <c r="E299" s="166"/>
      <c r="F299" s="164"/>
      <c r="G299" s="164"/>
      <c r="H299" s="164"/>
      <c r="I299" s="164"/>
      <c r="J299" s="167"/>
      <c r="K299" s="168"/>
      <c r="L299" s="126" t="str">
        <f>IF(E299="","",VLOOKUP(K299,日曆!$A$2:$E$1300,5,0))</f>
        <v/>
      </c>
      <c r="M299" s="165"/>
      <c r="N299" s="168"/>
      <c r="O299" s="165"/>
      <c r="P299" s="165"/>
      <c r="Q299" s="144" t="str">
        <f t="shared" si="8"/>
        <v/>
      </c>
      <c r="R299" s="118"/>
      <c r="S299" s="145"/>
      <c r="T299" s="123"/>
      <c r="U299" s="122" t="str">
        <f t="shared" si="9"/>
        <v/>
      </c>
      <c r="V299" s="214" t="str">
        <f>""</f>
        <v/>
      </c>
    </row>
    <row r="300" spans="1:22" ht="15.6" customHeight="1">
      <c r="A300" s="195"/>
      <c r="B300" s="163"/>
      <c r="C300" s="163"/>
      <c r="D300" s="163"/>
      <c r="E300" s="166"/>
      <c r="F300" s="164"/>
      <c r="G300" s="164"/>
      <c r="H300" s="164"/>
      <c r="I300" s="164"/>
      <c r="J300" s="167"/>
      <c r="K300" s="168"/>
      <c r="L300" s="126" t="str">
        <f>IF(E300="","",VLOOKUP(K300,日曆!$A$2:$E$1300,5,0))</f>
        <v/>
      </c>
      <c r="M300" s="165"/>
      <c r="N300" s="168"/>
      <c r="O300" s="165"/>
      <c r="P300" s="165"/>
      <c r="Q300" s="144" t="str">
        <f t="shared" si="8"/>
        <v/>
      </c>
      <c r="R300" s="118"/>
      <c r="S300" s="145"/>
      <c r="T300" s="123"/>
      <c r="U300" s="122" t="str">
        <f t="shared" si="9"/>
        <v/>
      </c>
      <c r="V300" s="214" t="str">
        <f>""</f>
        <v/>
      </c>
    </row>
    <row r="301" spans="1:22" ht="15.6" customHeight="1">
      <c r="A301" s="195"/>
      <c r="B301" s="163"/>
      <c r="C301" s="163"/>
      <c r="D301" s="163"/>
      <c r="E301" s="166"/>
      <c r="F301" s="164"/>
      <c r="G301" s="164"/>
      <c r="H301" s="164"/>
      <c r="I301" s="164"/>
      <c r="J301" s="167"/>
      <c r="K301" s="168"/>
      <c r="L301" s="126" t="str">
        <f>IF(E301="","",VLOOKUP(K301,日曆!$A$2:$E$1300,5,0))</f>
        <v/>
      </c>
      <c r="M301" s="165"/>
      <c r="N301" s="168"/>
      <c r="O301" s="165"/>
      <c r="P301" s="165"/>
      <c r="Q301" s="144" t="str">
        <f t="shared" si="8"/>
        <v/>
      </c>
      <c r="R301" s="118"/>
      <c r="S301" s="145"/>
      <c r="T301" s="123"/>
      <c r="U301" s="122" t="str">
        <f t="shared" si="9"/>
        <v/>
      </c>
      <c r="V301" s="214" t="str">
        <f>""</f>
        <v/>
      </c>
    </row>
    <row r="302" spans="1:22" ht="15.6" customHeight="1">
      <c r="A302" s="195"/>
      <c r="B302" s="163"/>
      <c r="C302" s="163"/>
      <c r="D302" s="163"/>
      <c r="E302" s="166"/>
      <c r="F302" s="164"/>
      <c r="G302" s="164"/>
      <c r="H302" s="164"/>
      <c r="I302" s="164"/>
      <c r="J302" s="167"/>
      <c r="K302" s="168"/>
      <c r="L302" s="126" t="str">
        <f>IF(E302="","",VLOOKUP(K302,日曆!$A$2:$E$1300,5,0))</f>
        <v/>
      </c>
      <c r="M302" s="165"/>
      <c r="N302" s="168"/>
      <c r="O302" s="165"/>
      <c r="P302" s="165"/>
      <c r="Q302" s="144" t="str">
        <f t="shared" si="8"/>
        <v/>
      </c>
      <c r="R302" s="118"/>
      <c r="S302" s="145"/>
      <c r="T302" s="123"/>
      <c r="U302" s="122" t="str">
        <f t="shared" si="9"/>
        <v/>
      </c>
      <c r="V302" s="214" t="str">
        <f>""</f>
        <v/>
      </c>
    </row>
    <row r="303" spans="1:22" ht="15.6" customHeight="1">
      <c r="A303" s="195"/>
      <c r="B303" s="163"/>
      <c r="C303" s="163"/>
      <c r="D303" s="163"/>
      <c r="E303" s="166"/>
      <c r="F303" s="164"/>
      <c r="G303" s="164"/>
      <c r="H303" s="164"/>
      <c r="I303" s="164"/>
      <c r="J303" s="167"/>
      <c r="K303" s="168"/>
      <c r="L303" s="126" t="str">
        <f>IF(E303="","",VLOOKUP(K303,日曆!$A$2:$E$1300,5,0))</f>
        <v/>
      </c>
      <c r="M303" s="165"/>
      <c r="N303" s="168"/>
      <c r="O303" s="165"/>
      <c r="P303" s="165"/>
      <c r="Q303" s="144" t="str">
        <f t="shared" si="8"/>
        <v/>
      </c>
      <c r="R303" s="118"/>
      <c r="S303" s="145"/>
      <c r="T303" s="123"/>
      <c r="U303" s="122" t="str">
        <f t="shared" si="9"/>
        <v/>
      </c>
      <c r="V303" s="214" t="str">
        <f>""</f>
        <v/>
      </c>
    </row>
    <row r="304" spans="1:22" ht="15.6" customHeight="1">
      <c r="A304" s="195"/>
      <c r="B304" s="163"/>
      <c r="C304" s="163"/>
      <c r="D304" s="163"/>
      <c r="E304" s="166"/>
      <c r="F304" s="164"/>
      <c r="G304" s="164"/>
      <c r="H304" s="164"/>
      <c r="I304" s="164"/>
      <c r="J304" s="167"/>
      <c r="K304" s="168"/>
      <c r="L304" s="126" t="str">
        <f>IF(E304="","",VLOOKUP(K304,日曆!$A$2:$E$1300,5,0))</f>
        <v/>
      </c>
      <c r="M304" s="165"/>
      <c r="N304" s="168"/>
      <c r="O304" s="165"/>
      <c r="P304" s="165"/>
      <c r="Q304" s="144" t="str">
        <f t="shared" si="8"/>
        <v/>
      </c>
      <c r="R304" s="118"/>
      <c r="S304" s="145"/>
      <c r="T304" s="123"/>
      <c r="U304" s="122" t="str">
        <f t="shared" si="9"/>
        <v/>
      </c>
      <c r="V304" s="214" t="str">
        <f>""</f>
        <v/>
      </c>
    </row>
    <row r="305" spans="1:22" ht="15.6" customHeight="1">
      <c r="A305" s="195"/>
      <c r="B305" s="163"/>
      <c r="C305" s="163"/>
      <c r="D305" s="163"/>
      <c r="E305" s="166"/>
      <c r="F305" s="164"/>
      <c r="G305" s="164"/>
      <c r="H305" s="164"/>
      <c r="I305" s="164"/>
      <c r="J305" s="167"/>
      <c r="K305" s="168"/>
      <c r="L305" s="126" t="str">
        <f>IF(E305="","",VLOOKUP(K305,日曆!$A$2:$E$1300,5,0))</f>
        <v/>
      </c>
      <c r="M305" s="165"/>
      <c r="N305" s="168"/>
      <c r="O305" s="165"/>
      <c r="P305" s="165"/>
      <c r="Q305" s="144" t="str">
        <f t="shared" si="8"/>
        <v/>
      </c>
      <c r="R305" s="118"/>
      <c r="S305" s="145"/>
      <c r="T305" s="123"/>
      <c r="U305" s="122" t="str">
        <f t="shared" si="9"/>
        <v/>
      </c>
      <c r="V305" s="214" t="str">
        <f>""</f>
        <v/>
      </c>
    </row>
    <row r="306" spans="1:22" ht="15.6" customHeight="1">
      <c r="A306" s="195"/>
      <c r="B306" s="163"/>
      <c r="C306" s="163"/>
      <c r="D306" s="163"/>
      <c r="E306" s="166"/>
      <c r="F306" s="164"/>
      <c r="G306" s="164"/>
      <c r="H306" s="164"/>
      <c r="I306" s="164"/>
      <c r="J306" s="167"/>
      <c r="K306" s="168"/>
      <c r="L306" s="126" t="str">
        <f>IF(E306="","",VLOOKUP(K306,日曆!$A$2:$E$1300,5,0))</f>
        <v/>
      </c>
      <c r="M306" s="165"/>
      <c r="N306" s="168"/>
      <c r="O306" s="165"/>
      <c r="P306" s="165"/>
      <c r="Q306" s="144" t="str">
        <f t="shared" si="8"/>
        <v/>
      </c>
      <c r="R306" s="118"/>
      <c r="S306" s="145"/>
      <c r="T306" s="123"/>
      <c r="U306" s="122" t="str">
        <f t="shared" si="9"/>
        <v/>
      </c>
      <c r="V306" s="214" t="str">
        <f>""</f>
        <v/>
      </c>
    </row>
    <row r="307" spans="1:22" ht="15.6" customHeight="1">
      <c r="A307" s="195"/>
      <c r="B307" s="163"/>
      <c r="C307" s="163"/>
      <c r="D307" s="163"/>
      <c r="E307" s="166"/>
      <c r="F307" s="164"/>
      <c r="G307" s="164"/>
      <c r="H307" s="164"/>
      <c r="I307" s="164"/>
      <c r="J307" s="167"/>
      <c r="K307" s="168"/>
      <c r="L307" s="126" t="str">
        <f>IF(E307="","",VLOOKUP(K307,日曆!$A$2:$E$1300,5,0))</f>
        <v/>
      </c>
      <c r="M307" s="165"/>
      <c r="N307" s="168"/>
      <c r="O307" s="165"/>
      <c r="P307" s="165"/>
      <c r="Q307" s="144" t="str">
        <f t="shared" si="8"/>
        <v/>
      </c>
      <c r="R307" s="118"/>
      <c r="S307" s="145"/>
      <c r="T307" s="123"/>
      <c r="U307" s="122" t="str">
        <f t="shared" si="9"/>
        <v/>
      </c>
      <c r="V307" s="214" t="str">
        <f>""</f>
        <v/>
      </c>
    </row>
    <row r="308" spans="1:22" ht="15.6" customHeight="1">
      <c r="A308" s="195"/>
      <c r="B308" s="163"/>
      <c r="C308" s="163"/>
      <c r="D308" s="163"/>
      <c r="E308" s="166"/>
      <c r="F308" s="164"/>
      <c r="G308" s="164"/>
      <c r="H308" s="164"/>
      <c r="I308" s="164"/>
      <c r="J308" s="167"/>
      <c r="K308" s="168"/>
      <c r="L308" s="126" t="str">
        <f>IF(E308="","",VLOOKUP(K308,日曆!$A$2:$E$1300,5,0))</f>
        <v/>
      </c>
      <c r="M308" s="165"/>
      <c r="N308" s="168"/>
      <c r="O308" s="165"/>
      <c r="P308" s="165"/>
      <c r="Q308" s="144" t="str">
        <f t="shared" si="8"/>
        <v/>
      </c>
      <c r="R308" s="118"/>
      <c r="S308" s="145"/>
      <c r="T308" s="123"/>
      <c r="U308" s="122" t="str">
        <f t="shared" si="9"/>
        <v/>
      </c>
      <c r="V308" s="214" t="str">
        <f>""</f>
        <v/>
      </c>
    </row>
    <row r="309" spans="1:22" ht="15.6" customHeight="1">
      <c r="A309" s="195"/>
      <c r="B309" s="163"/>
      <c r="C309" s="163"/>
      <c r="D309" s="163"/>
      <c r="E309" s="166"/>
      <c r="F309" s="164"/>
      <c r="G309" s="164"/>
      <c r="H309" s="164"/>
      <c r="I309" s="164"/>
      <c r="J309" s="167"/>
      <c r="K309" s="168"/>
      <c r="L309" s="126" t="str">
        <f>IF(E309="","",VLOOKUP(K309,日曆!$A$2:$E$1300,5,0))</f>
        <v/>
      </c>
      <c r="M309" s="165"/>
      <c r="N309" s="168"/>
      <c r="O309" s="165"/>
      <c r="P309" s="165"/>
      <c r="Q309" s="144" t="str">
        <f t="shared" si="8"/>
        <v/>
      </c>
      <c r="R309" s="118"/>
      <c r="S309" s="145"/>
      <c r="T309" s="123"/>
      <c r="U309" s="122" t="str">
        <f t="shared" si="9"/>
        <v/>
      </c>
      <c r="V309" s="214" t="str">
        <f>""</f>
        <v/>
      </c>
    </row>
    <row r="310" spans="1:22" ht="15.6" customHeight="1">
      <c r="A310" s="195"/>
      <c r="B310" s="163"/>
      <c r="C310" s="163"/>
      <c r="D310" s="163"/>
      <c r="E310" s="166"/>
      <c r="F310" s="164"/>
      <c r="G310" s="164"/>
      <c r="H310" s="164"/>
      <c r="I310" s="164"/>
      <c r="J310" s="167"/>
      <c r="K310" s="168"/>
      <c r="L310" s="126" t="str">
        <f>IF(E310="","",VLOOKUP(K310,日曆!$A$2:$E$1300,5,0))</f>
        <v/>
      </c>
      <c r="M310" s="165"/>
      <c r="N310" s="168"/>
      <c r="O310" s="165"/>
      <c r="P310" s="165"/>
      <c r="Q310" s="144" t="str">
        <f t="shared" si="8"/>
        <v/>
      </c>
      <c r="R310" s="118"/>
      <c r="S310" s="145"/>
      <c r="T310" s="123"/>
      <c r="U310" s="122" t="str">
        <f t="shared" si="9"/>
        <v/>
      </c>
      <c r="V310" s="214" t="str">
        <f>""</f>
        <v/>
      </c>
    </row>
    <row r="311" spans="1:22" ht="15.6" customHeight="1">
      <c r="A311" s="195"/>
      <c r="B311" s="163"/>
      <c r="C311" s="163"/>
      <c r="D311" s="163"/>
      <c r="E311" s="166"/>
      <c r="F311" s="164"/>
      <c r="G311" s="164"/>
      <c r="H311" s="164"/>
      <c r="I311" s="164"/>
      <c r="J311" s="167"/>
      <c r="K311" s="168"/>
      <c r="L311" s="126" t="str">
        <f>IF(E311="","",VLOOKUP(K311,日曆!$A$2:$E$1300,5,0))</f>
        <v/>
      </c>
      <c r="M311" s="165"/>
      <c r="N311" s="168"/>
      <c r="O311" s="165"/>
      <c r="P311" s="165"/>
      <c r="Q311" s="144" t="str">
        <f t="shared" si="8"/>
        <v/>
      </c>
      <c r="R311" s="118"/>
      <c r="S311" s="145"/>
      <c r="T311" s="123"/>
      <c r="U311" s="122" t="str">
        <f t="shared" si="9"/>
        <v/>
      </c>
      <c r="V311" s="214" t="str">
        <f>""</f>
        <v/>
      </c>
    </row>
    <row r="312" spans="1:22" ht="15.6" customHeight="1">
      <c r="A312" s="195"/>
      <c r="B312" s="163"/>
      <c r="C312" s="163"/>
      <c r="D312" s="163"/>
      <c r="E312" s="166"/>
      <c r="F312" s="164"/>
      <c r="G312" s="164"/>
      <c r="H312" s="164"/>
      <c r="I312" s="164"/>
      <c r="J312" s="167"/>
      <c r="K312" s="168"/>
      <c r="L312" s="126" t="str">
        <f>IF(E312="","",VLOOKUP(K312,日曆!$A$2:$E$1300,5,0))</f>
        <v/>
      </c>
      <c r="M312" s="165"/>
      <c r="N312" s="168"/>
      <c r="O312" s="165"/>
      <c r="P312" s="165"/>
      <c r="Q312" s="144" t="str">
        <f t="shared" si="8"/>
        <v/>
      </c>
      <c r="R312" s="118"/>
      <c r="S312" s="145"/>
      <c r="T312" s="124"/>
      <c r="U312" s="122" t="str">
        <f t="shared" si="9"/>
        <v/>
      </c>
      <c r="V312" s="214" t="str">
        <f>""</f>
        <v/>
      </c>
    </row>
    <row r="313" spans="1:22" ht="15.6" customHeight="1">
      <c r="A313" s="195"/>
      <c r="B313" s="163"/>
      <c r="C313" s="163"/>
      <c r="D313" s="163"/>
      <c r="E313" s="166"/>
      <c r="F313" s="164"/>
      <c r="G313" s="164"/>
      <c r="H313" s="164"/>
      <c r="I313" s="164"/>
      <c r="J313" s="167"/>
      <c r="K313" s="168"/>
      <c r="L313" s="126" t="str">
        <f>IF(E313="","",VLOOKUP(K313,日曆!$A$2:$E$1300,5,0))</f>
        <v/>
      </c>
      <c r="M313" s="165"/>
      <c r="N313" s="168"/>
      <c r="O313" s="165"/>
      <c r="P313" s="165"/>
      <c r="Q313" s="144" t="str">
        <f t="shared" si="8"/>
        <v/>
      </c>
      <c r="R313" s="118"/>
      <c r="S313" s="145"/>
      <c r="T313" s="124"/>
      <c r="U313" s="122" t="str">
        <f t="shared" si="9"/>
        <v/>
      </c>
      <c r="V313" s="214" t="str">
        <f>""</f>
        <v/>
      </c>
    </row>
    <row r="314" spans="1:22" ht="15.6" customHeight="1">
      <c r="A314" s="195"/>
      <c r="B314" s="163"/>
      <c r="C314" s="163"/>
      <c r="D314" s="163"/>
      <c r="E314" s="166"/>
      <c r="F314" s="164"/>
      <c r="G314" s="164"/>
      <c r="H314" s="164"/>
      <c r="I314" s="164"/>
      <c r="J314" s="167"/>
      <c r="K314" s="168"/>
      <c r="L314" s="126" t="str">
        <f>IF(E314="","",VLOOKUP(K314,日曆!$A$2:$E$1300,5,0))</f>
        <v/>
      </c>
      <c r="M314" s="165"/>
      <c r="N314" s="168"/>
      <c r="O314" s="165"/>
      <c r="P314" s="165"/>
      <c r="Q314" s="144" t="str">
        <f t="shared" si="8"/>
        <v/>
      </c>
      <c r="R314" s="118"/>
      <c r="S314" s="145"/>
      <c r="T314" s="124"/>
      <c r="U314" s="122" t="str">
        <f t="shared" si="9"/>
        <v/>
      </c>
      <c r="V314" s="214" t="str">
        <f>""</f>
        <v/>
      </c>
    </row>
    <row r="315" spans="1:22" ht="15.6" customHeight="1">
      <c r="A315" s="195"/>
      <c r="B315" s="163"/>
      <c r="C315" s="163"/>
      <c r="D315" s="163"/>
      <c r="E315" s="166"/>
      <c r="F315" s="164"/>
      <c r="G315" s="164"/>
      <c r="H315" s="164"/>
      <c r="I315" s="164"/>
      <c r="J315" s="167"/>
      <c r="K315" s="168"/>
      <c r="L315" s="126" t="str">
        <f>IF(E315="","",VLOOKUP(K315,日曆!$A$2:$E$1300,5,0))</f>
        <v/>
      </c>
      <c r="M315" s="165"/>
      <c r="N315" s="168"/>
      <c r="O315" s="165"/>
      <c r="P315" s="165"/>
      <c r="Q315" s="144" t="str">
        <f t="shared" si="8"/>
        <v/>
      </c>
      <c r="R315" s="118"/>
      <c r="S315" s="145"/>
      <c r="T315" s="124"/>
      <c r="U315" s="122" t="str">
        <f t="shared" si="9"/>
        <v/>
      </c>
      <c r="V315" s="214" t="str">
        <f>""</f>
        <v/>
      </c>
    </row>
    <row r="316" spans="1:22" ht="15.6" customHeight="1">
      <c r="A316" s="195"/>
      <c r="B316" s="163"/>
      <c r="C316" s="163"/>
      <c r="D316" s="163"/>
      <c r="E316" s="166"/>
      <c r="F316" s="164"/>
      <c r="G316" s="164"/>
      <c r="H316" s="164"/>
      <c r="I316" s="164"/>
      <c r="J316" s="167"/>
      <c r="K316" s="168"/>
      <c r="L316" s="126" t="str">
        <f>IF(E316="","",VLOOKUP(K316,日曆!$A$2:$E$1300,5,0))</f>
        <v/>
      </c>
      <c r="M316" s="165"/>
      <c r="N316" s="168"/>
      <c r="O316" s="165"/>
      <c r="P316" s="165"/>
      <c r="Q316" s="144" t="str">
        <f t="shared" si="8"/>
        <v/>
      </c>
      <c r="R316" s="118"/>
      <c r="S316" s="145"/>
      <c r="T316" s="124"/>
      <c r="U316" s="122" t="str">
        <f t="shared" si="9"/>
        <v/>
      </c>
      <c r="V316" s="214" t="str">
        <f>""</f>
        <v/>
      </c>
    </row>
    <row r="317" spans="1:22" ht="15.6" customHeight="1">
      <c r="A317" s="195"/>
      <c r="B317" s="163"/>
      <c r="C317" s="163"/>
      <c r="D317" s="163"/>
      <c r="E317" s="166"/>
      <c r="F317" s="164"/>
      <c r="G317" s="164"/>
      <c r="H317" s="164"/>
      <c r="I317" s="164"/>
      <c r="J317" s="167"/>
      <c r="K317" s="168"/>
      <c r="L317" s="126" t="str">
        <f>IF(E317="","",VLOOKUP(K317,日曆!$A$2:$E$1300,5,0))</f>
        <v/>
      </c>
      <c r="M317" s="165"/>
      <c r="N317" s="168"/>
      <c r="O317" s="165"/>
      <c r="P317" s="165"/>
      <c r="Q317" s="144" t="str">
        <f t="shared" si="8"/>
        <v/>
      </c>
      <c r="R317" s="118"/>
      <c r="S317" s="145"/>
      <c r="T317" s="124"/>
      <c r="U317" s="122" t="str">
        <f t="shared" si="9"/>
        <v/>
      </c>
      <c r="V317" s="214" t="str">
        <f>""</f>
        <v/>
      </c>
    </row>
    <row r="318" spans="1:22" ht="15.6" customHeight="1">
      <c r="A318" s="195"/>
      <c r="B318" s="163"/>
      <c r="C318" s="163"/>
      <c r="D318" s="163"/>
      <c r="E318" s="166"/>
      <c r="F318" s="164"/>
      <c r="G318" s="164"/>
      <c r="H318" s="164"/>
      <c r="I318" s="164"/>
      <c r="J318" s="167"/>
      <c r="K318" s="168"/>
      <c r="L318" s="126" t="str">
        <f>IF(E318="","",VLOOKUP(K318,日曆!$A$2:$E$1300,5,0))</f>
        <v/>
      </c>
      <c r="M318" s="165"/>
      <c r="N318" s="168"/>
      <c r="O318" s="165"/>
      <c r="P318" s="165"/>
      <c r="Q318" s="144" t="str">
        <f t="shared" si="8"/>
        <v/>
      </c>
      <c r="R318" s="118"/>
      <c r="S318" s="145"/>
      <c r="T318" s="124"/>
      <c r="U318" s="122" t="str">
        <f t="shared" si="9"/>
        <v/>
      </c>
      <c r="V318" s="214" t="str">
        <f>""</f>
        <v/>
      </c>
    </row>
    <row r="319" spans="1:22" ht="15.6" customHeight="1">
      <c r="A319" s="195"/>
      <c r="B319" s="163"/>
      <c r="C319" s="163"/>
      <c r="D319" s="163"/>
      <c r="E319" s="166"/>
      <c r="F319" s="164"/>
      <c r="G319" s="164"/>
      <c r="H319" s="164"/>
      <c r="I319" s="164"/>
      <c r="J319" s="167"/>
      <c r="K319" s="168"/>
      <c r="L319" s="126" t="str">
        <f>IF(E319="","",VLOOKUP(K319,日曆!$A$2:$E$1300,5,0))</f>
        <v/>
      </c>
      <c r="M319" s="165"/>
      <c r="N319" s="168"/>
      <c r="O319" s="165"/>
      <c r="P319" s="165"/>
      <c r="Q319" s="144" t="str">
        <f t="shared" si="8"/>
        <v/>
      </c>
      <c r="R319" s="118"/>
      <c r="S319" s="145"/>
      <c r="T319" s="124"/>
      <c r="U319" s="122" t="str">
        <f t="shared" si="9"/>
        <v/>
      </c>
      <c r="V319" s="214" t="str">
        <f>""</f>
        <v/>
      </c>
    </row>
    <row r="320" spans="1:22" ht="15.6" customHeight="1">
      <c r="A320" s="195"/>
      <c r="B320" s="163"/>
      <c r="C320" s="163"/>
      <c r="D320" s="163"/>
      <c r="E320" s="166"/>
      <c r="F320" s="164"/>
      <c r="G320" s="164"/>
      <c r="H320" s="164"/>
      <c r="I320" s="164"/>
      <c r="J320" s="167"/>
      <c r="K320" s="168"/>
      <c r="L320" s="126" t="str">
        <f>IF(E320="","",VLOOKUP(K320,日曆!$A$2:$E$1300,5,0))</f>
        <v/>
      </c>
      <c r="M320" s="165"/>
      <c r="N320" s="168"/>
      <c r="O320" s="165"/>
      <c r="P320" s="165"/>
      <c r="Q320" s="144" t="str">
        <f t="shared" si="8"/>
        <v/>
      </c>
      <c r="R320" s="118"/>
      <c r="S320" s="145"/>
      <c r="T320" s="124"/>
      <c r="U320" s="122" t="str">
        <f t="shared" si="9"/>
        <v/>
      </c>
      <c r="V320" s="214" t="str">
        <f>""</f>
        <v/>
      </c>
    </row>
    <row r="321" spans="1:22" ht="15.6" customHeight="1">
      <c r="A321" s="195"/>
      <c r="B321" s="163"/>
      <c r="C321" s="163"/>
      <c r="D321" s="163"/>
      <c r="E321" s="166"/>
      <c r="F321" s="164"/>
      <c r="G321" s="164"/>
      <c r="H321" s="164"/>
      <c r="I321" s="164"/>
      <c r="J321" s="167"/>
      <c r="K321" s="168"/>
      <c r="L321" s="126" t="str">
        <f>IF(E321="","",VLOOKUP(K321,日曆!$A$2:$E$1300,5,0))</f>
        <v/>
      </c>
      <c r="M321" s="165"/>
      <c r="N321" s="168"/>
      <c r="O321" s="165"/>
      <c r="P321" s="165"/>
      <c r="Q321" s="144" t="str">
        <f t="shared" si="8"/>
        <v/>
      </c>
      <c r="R321" s="118"/>
      <c r="S321" s="145"/>
      <c r="T321" s="124"/>
      <c r="U321" s="122" t="str">
        <f t="shared" si="9"/>
        <v/>
      </c>
      <c r="V321" s="214" t="str">
        <f>""</f>
        <v/>
      </c>
    </row>
    <row r="322" spans="1:22" ht="15.6" customHeight="1">
      <c r="A322" s="195"/>
      <c r="B322" s="163"/>
      <c r="C322" s="163"/>
      <c r="D322" s="163"/>
      <c r="E322" s="166"/>
      <c r="F322" s="164"/>
      <c r="G322" s="164"/>
      <c r="H322" s="164"/>
      <c r="I322" s="164"/>
      <c r="J322" s="167"/>
      <c r="K322" s="168"/>
      <c r="L322" s="126" t="str">
        <f>IF(E322="","",VLOOKUP(K322,日曆!$A$2:$E$1300,5,0))</f>
        <v/>
      </c>
      <c r="M322" s="165"/>
      <c r="N322" s="168"/>
      <c r="O322" s="165"/>
      <c r="P322" s="165"/>
      <c r="Q322" s="144" t="str">
        <f t="shared" si="8"/>
        <v/>
      </c>
      <c r="R322" s="118"/>
      <c r="S322" s="145"/>
      <c r="T322" s="124"/>
      <c r="U322" s="122" t="str">
        <f t="shared" si="9"/>
        <v/>
      </c>
      <c r="V322" s="214" t="str">
        <f>""</f>
        <v/>
      </c>
    </row>
    <row r="323" spans="1:22" ht="15.6" customHeight="1">
      <c r="A323" s="195"/>
      <c r="B323" s="163"/>
      <c r="C323" s="163"/>
      <c r="D323" s="163"/>
      <c r="E323" s="166"/>
      <c r="F323" s="164"/>
      <c r="G323" s="164"/>
      <c r="H323" s="164"/>
      <c r="I323" s="164"/>
      <c r="J323" s="167"/>
      <c r="K323" s="168"/>
      <c r="L323" s="126" t="str">
        <f>IF(E323="","",VLOOKUP(K323,日曆!$A$2:$E$1300,5,0))</f>
        <v/>
      </c>
      <c r="M323" s="165"/>
      <c r="N323" s="168"/>
      <c r="O323" s="165"/>
      <c r="P323" s="165"/>
      <c r="Q323" s="144" t="str">
        <f t="shared" ref="Q323:Q386" si="10">IF(E323="","",IF(R323="",N323*160,""))</f>
        <v/>
      </c>
      <c r="R323" s="118"/>
      <c r="S323" s="145"/>
      <c r="T323" s="124"/>
      <c r="U323" s="122" t="str">
        <f t="shared" ref="U323:U386" si="11">IF(E323="","",LEFT(K323,3)&amp;"年"&amp;RIGHT(LEFT(K323,5),2)&amp;"月")</f>
        <v/>
      </c>
      <c r="V323" s="214" t="str">
        <f>""</f>
        <v/>
      </c>
    </row>
    <row r="324" spans="1:22" ht="15.6" customHeight="1">
      <c r="A324" s="195"/>
      <c r="B324" s="163"/>
      <c r="C324" s="163"/>
      <c r="D324" s="163"/>
      <c r="E324" s="166"/>
      <c r="F324" s="164"/>
      <c r="G324" s="164"/>
      <c r="H324" s="164"/>
      <c r="I324" s="164"/>
      <c r="J324" s="167"/>
      <c r="K324" s="168"/>
      <c r="L324" s="126" t="str">
        <f>IF(E324="","",VLOOKUP(K324,日曆!$A$2:$E$1300,5,0))</f>
        <v/>
      </c>
      <c r="M324" s="165"/>
      <c r="N324" s="168"/>
      <c r="O324" s="165"/>
      <c r="P324" s="165"/>
      <c r="Q324" s="144" t="str">
        <f t="shared" si="10"/>
        <v/>
      </c>
      <c r="R324" s="118"/>
      <c r="S324" s="145"/>
      <c r="T324" s="124"/>
      <c r="U324" s="122" t="str">
        <f t="shared" si="11"/>
        <v/>
      </c>
      <c r="V324" s="214" t="str">
        <f>""</f>
        <v/>
      </c>
    </row>
    <row r="325" spans="1:22" ht="15.6" customHeight="1">
      <c r="A325" s="195"/>
      <c r="B325" s="163"/>
      <c r="C325" s="163"/>
      <c r="D325" s="163"/>
      <c r="E325" s="166"/>
      <c r="F325" s="164"/>
      <c r="G325" s="164"/>
      <c r="H325" s="164"/>
      <c r="I325" s="164"/>
      <c r="J325" s="167"/>
      <c r="K325" s="168"/>
      <c r="L325" s="126" t="str">
        <f>IF(E325="","",VLOOKUP(K325,日曆!$A$2:$E$1300,5,0))</f>
        <v/>
      </c>
      <c r="M325" s="165"/>
      <c r="N325" s="168"/>
      <c r="O325" s="165"/>
      <c r="P325" s="165"/>
      <c r="Q325" s="144" t="str">
        <f t="shared" si="10"/>
        <v/>
      </c>
      <c r="R325" s="118"/>
      <c r="S325" s="145"/>
      <c r="T325" s="124"/>
      <c r="U325" s="122" t="str">
        <f t="shared" si="11"/>
        <v/>
      </c>
      <c r="V325" s="214" t="str">
        <f>""</f>
        <v/>
      </c>
    </row>
    <row r="326" spans="1:22" ht="15.6" customHeight="1">
      <c r="A326" s="195"/>
      <c r="B326" s="163"/>
      <c r="C326" s="163"/>
      <c r="D326" s="163"/>
      <c r="E326" s="166"/>
      <c r="F326" s="164"/>
      <c r="G326" s="164"/>
      <c r="H326" s="164"/>
      <c r="I326" s="164"/>
      <c r="J326" s="167"/>
      <c r="K326" s="168"/>
      <c r="L326" s="126" t="str">
        <f>IF(E326="","",VLOOKUP(K326,日曆!$A$2:$E$1300,5,0))</f>
        <v/>
      </c>
      <c r="M326" s="165"/>
      <c r="N326" s="168"/>
      <c r="O326" s="165"/>
      <c r="P326" s="165"/>
      <c r="Q326" s="144" t="str">
        <f t="shared" si="10"/>
        <v/>
      </c>
      <c r="R326" s="118"/>
      <c r="S326" s="145"/>
      <c r="T326" s="124"/>
      <c r="U326" s="122" t="str">
        <f t="shared" si="11"/>
        <v/>
      </c>
      <c r="V326" s="214" t="str">
        <f>""</f>
        <v/>
      </c>
    </row>
    <row r="327" spans="1:22" ht="15.6" customHeight="1">
      <c r="A327" s="195"/>
      <c r="B327" s="163"/>
      <c r="C327" s="163"/>
      <c r="D327" s="163"/>
      <c r="E327" s="166"/>
      <c r="F327" s="164"/>
      <c r="G327" s="164"/>
      <c r="H327" s="164"/>
      <c r="I327" s="164"/>
      <c r="J327" s="167"/>
      <c r="K327" s="168"/>
      <c r="L327" s="126" t="str">
        <f>IF(E327="","",VLOOKUP(K327,日曆!$A$2:$E$1300,5,0))</f>
        <v/>
      </c>
      <c r="M327" s="165"/>
      <c r="N327" s="168"/>
      <c r="O327" s="165"/>
      <c r="P327" s="165"/>
      <c r="Q327" s="144" t="str">
        <f t="shared" si="10"/>
        <v/>
      </c>
      <c r="R327" s="118"/>
      <c r="S327" s="145"/>
      <c r="T327" s="124"/>
      <c r="U327" s="122" t="str">
        <f t="shared" si="11"/>
        <v/>
      </c>
      <c r="V327" s="214" t="str">
        <f>""</f>
        <v/>
      </c>
    </row>
    <row r="328" spans="1:22" ht="15.6" customHeight="1">
      <c r="A328" s="195"/>
      <c r="B328" s="163"/>
      <c r="C328" s="163"/>
      <c r="D328" s="163"/>
      <c r="E328" s="166"/>
      <c r="F328" s="164"/>
      <c r="G328" s="164"/>
      <c r="H328" s="164"/>
      <c r="I328" s="164"/>
      <c r="J328" s="167"/>
      <c r="K328" s="168"/>
      <c r="L328" s="126" t="str">
        <f>IF(E328="","",VLOOKUP(K328,日曆!$A$2:$E$1300,5,0))</f>
        <v/>
      </c>
      <c r="M328" s="165"/>
      <c r="N328" s="168"/>
      <c r="O328" s="165"/>
      <c r="P328" s="165"/>
      <c r="Q328" s="144" t="str">
        <f t="shared" si="10"/>
        <v/>
      </c>
      <c r="R328" s="118"/>
      <c r="S328" s="145"/>
      <c r="T328" s="124"/>
      <c r="U328" s="122" t="str">
        <f t="shared" si="11"/>
        <v/>
      </c>
      <c r="V328" s="214" t="str">
        <f>""</f>
        <v/>
      </c>
    </row>
    <row r="329" spans="1:22" ht="15.6" customHeight="1">
      <c r="A329" s="195"/>
      <c r="B329" s="163"/>
      <c r="C329" s="163"/>
      <c r="D329" s="163"/>
      <c r="E329" s="166"/>
      <c r="F329" s="164"/>
      <c r="G329" s="164"/>
      <c r="H329" s="164"/>
      <c r="I329" s="164"/>
      <c r="J329" s="167"/>
      <c r="K329" s="168"/>
      <c r="L329" s="126" t="str">
        <f>IF(E329="","",VLOOKUP(K329,日曆!$A$2:$E$1300,5,0))</f>
        <v/>
      </c>
      <c r="M329" s="165"/>
      <c r="N329" s="168"/>
      <c r="O329" s="165"/>
      <c r="P329" s="165"/>
      <c r="Q329" s="144" t="str">
        <f t="shared" si="10"/>
        <v/>
      </c>
      <c r="R329" s="118"/>
      <c r="S329" s="145"/>
      <c r="T329" s="124"/>
      <c r="U329" s="122" t="str">
        <f t="shared" si="11"/>
        <v/>
      </c>
      <c r="V329" s="214" t="str">
        <f>""</f>
        <v/>
      </c>
    </row>
    <row r="330" spans="1:22" ht="15.6" customHeight="1">
      <c r="A330" s="195"/>
      <c r="B330" s="163"/>
      <c r="C330" s="163"/>
      <c r="D330" s="163"/>
      <c r="E330" s="166"/>
      <c r="F330" s="164"/>
      <c r="G330" s="164"/>
      <c r="H330" s="164"/>
      <c r="I330" s="164"/>
      <c r="J330" s="167"/>
      <c r="K330" s="168"/>
      <c r="L330" s="126" t="str">
        <f>IF(E330="","",VLOOKUP(K330,日曆!$A$2:$E$1300,5,0))</f>
        <v/>
      </c>
      <c r="M330" s="165"/>
      <c r="N330" s="168"/>
      <c r="O330" s="165"/>
      <c r="P330" s="165"/>
      <c r="Q330" s="144" t="str">
        <f t="shared" si="10"/>
        <v/>
      </c>
      <c r="R330" s="118"/>
      <c r="S330" s="145"/>
      <c r="T330" s="124"/>
      <c r="U330" s="122" t="str">
        <f t="shared" si="11"/>
        <v/>
      </c>
      <c r="V330" s="214" t="str">
        <f>""</f>
        <v/>
      </c>
    </row>
    <row r="331" spans="1:22" ht="15.6" customHeight="1">
      <c r="A331" s="195"/>
      <c r="B331" s="163"/>
      <c r="C331" s="163"/>
      <c r="D331" s="163"/>
      <c r="E331" s="166"/>
      <c r="F331" s="164"/>
      <c r="G331" s="164"/>
      <c r="H331" s="164"/>
      <c r="I331" s="164"/>
      <c r="J331" s="167"/>
      <c r="K331" s="168"/>
      <c r="L331" s="126" t="str">
        <f>IF(E331="","",VLOOKUP(K331,日曆!$A$2:$E$1300,5,0))</f>
        <v/>
      </c>
      <c r="M331" s="165"/>
      <c r="N331" s="168"/>
      <c r="O331" s="165"/>
      <c r="P331" s="165"/>
      <c r="Q331" s="144" t="str">
        <f t="shared" si="10"/>
        <v/>
      </c>
      <c r="R331" s="118"/>
      <c r="S331" s="145"/>
      <c r="T331" s="124"/>
      <c r="U331" s="122" t="str">
        <f t="shared" si="11"/>
        <v/>
      </c>
      <c r="V331" s="214" t="str">
        <f>""</f>
        <v/>
      </c>
    </row>
    <row r="332" spans="1:22" ht="15.6" customHeight="1">
      <c r="A332" s="195"/>
      <c r="B332" s="163"/>
      <c r="C332" s="163"/>
      <c r="D332" s="163"/>
      <c r="E332" s="166"/>
      <c r="F332" s="164"/>
      <c r="G332" s="164"/>
      <c r="H332" s="164"/>
      <c r="I332" s="164"/>
      <c r="J332" s="167"/>
      <c r="K332" s="168"/>
      <c r="L332" s="126" t="str">
        <f>IF(E332="","",VLOOKUP(K332,日曆!$A$2:$E$1300,5,0))</f>
        <v/>
      </c>
      <c r="M332" s="165"/>
      <c r="N332" s="168"/>
      <c r="O332" s="165"/>
      <c r="P332" s="165"/>
      <c r="Q332" s="144" t="str">
        <f t="shared" si="10"/>
        <v/>
      </c>
      <c r="R332" s="118"/>
      <c r="S332" s="145"/>
      <c r="T332" s="124"/>
      <c r="U332" s="122" t="str">
        <f t="shared" si="11"/>
        <v/>
      </c>
      <c r="V332" s="214" t="str">
        <f>""</f>
        <v/>
      </c>
    </row>
    <row r="333" spans="1:22" ht="15.6" customHeight="1">
      <c r="A333" s="195"/>
      <c r="B333" s="163"/>
      <c r="C333" s="163"/>
      <c r="D333" s="163"/>
      <c r="E333" s="166"/>
      <c r="F333" s="164"/>
      <c r="G333" s="164"/>
      <c r="H333" s="164"/>
      <c r="I333" s="164"/>
      <c r="J333" s="167"/>
      <c r="K333" s="168"/>
      <c r="L333" s="126" t="str">
        <f>IF(E333="","",VLOOKUP(K333,日曆!$A$2:$E$1300,5,0))</f>
        <v/>
      </c>
      <c r="M333" s="165"/>
      <c r="N333" s="168"/>
      <c r="O333" s="165"/>
      <c r="P333" s="165"/>
      <c r="Q333" s="144" t="str">
        <f t="shared" si="10"/>
        <v/>
      </c>
      <c r="R333" s="118"/>
      <c r="S333" s="145"/>
      <c r="T333" s="124"/>
      <c r="U333" s="122" t="str">
        <f t="shared" si="11"/>
        <v/>
      </c>
      <c r="V333" s="214" t="str">
        <f>""</f>
        <v/>
      </c>
    </row>
    <row r="334" spans="1:22" ht="15.6" customHeight="1">
      <c r="A334" s="195"/>
      <c r="B334" s="163"/>
      <c r="C334" s="163"/>
      <c r="D334" s="163"/>
      <c r="E334" s="166"/>
      <c r="F334" s="164"/>
      <c r="G334" s="164"/>
      <c r="H334" s="164"/>
      <c r="I334" s="164"/>
      <c r="J334" s="167"/>
      <c r="K334" s="168"/>
      <c r="L334" s="126" t="str">
        <f>IF(E334="","",VLOOKUP(K334,日曆!$A$2:$E$1300,5,0))</f>
        <v/>
      </c>
      <c r="M334" s="165"/>
      <c r="N334" s="168"/>
      <c r="O334" s="165"/>
      <c r="P334" s="165"/>
      <c r="Q334" s="144" t="str">
        <f t="shared" si="10"/>
        <v/>
      </c>
      <c r="R334" s="118"/>
      <c r="S334" s="145"/>
      <c r="T334" s="124"/>
      <c r="U334" s="122" t="str">
        <f t="shared" si="11"/>
        <v/>
      </c>
      <c r="V334" s="214" t="str">
        <f>""</f>
        <v/>
      </c>
    </row>
    <row r="335" spans="1:22" ht="15.6" customHeight="1">
      <c r="A335" s="195"/>
      <c r="B335" s="163"/>
      <c r="C335" s="163"/>
      <c r="D335" s="163"/>
      <c r="E335" s="166"/>
      <c r="F335" s="164"/>
      <c r="G335" s="164"/>
      <c r="H335" s="164"/>
      <c r="I335" s="164"/>
      <c r="J335" s="167"/>
      <c r="K335" s="168"/>
      <c r="L335" s="126" t="str">
        <f>IF(E335="","",VLOOKUP(K335,日曆!$A$2:$E$1300,5,0))</f>
        <v/>
      </c>
      <c r="M335" s="165"/>
      <c r="N335" s="168"/>
      <c r="O335" s="165"/>
      <c r="P335" s="165"/>
      <c r="Q335" s="144" t="str">
        <f t="shared" si="10"/>
        <v/>
      </c>
      <c r="R335" s="118"/>
      <c r="S335" s="145"/>
      <c r="T335" s="124"/>
      <c r="U335" s="122" t="str">
        <f t="shared" si="11"/>
        <v/>
      </c>
      <c r="V335" s="214" t="str">
        <f>""</f>
        <v/>
      </c>
    </row>
    <row r="336" spans="1:22" ht="15.6" customHeight="1">
      <c r="A336" s="195"/>
      <c r="B336" s="163"/>
      <c r="C336" s="163"/>
      <c r="D336" s="163"/>
      <c r="E336" s="166"/>
      <c r="F336" s="164"/>
      <c r="G336" s="164"/>
      <c r="H336" s="164"/>
      <c r="I336" s="164"/>
      <c r="J336" s="167"/>
      <c r="K336" s="168"/>
      <c r="L336" s="126" t="str">
        <f>IF(E336="","",VLOOKUP(K336,日曆!$A$2:$E$1300,5,0))</f>
        <v/>
      </c>
      <c r="M336" s="165"/>
      <c r="N336" s="168"/>
      <c r="O336" s="165"/>
      <c r="P336" s="165"/>
      <c r="Q336" s="144" t="str">
        <f t="shared" si="10"/>
        <v/>
      </c>
      <c r="R336" s="118"/>
      <c r="S336" s="145"/>
      <c r="T336" s="124"/>
      <c r="U336" s="122" t="str">
        <f t="shared" si="11"/>
        <v/>
      </c>
      <c r="V336" s="214" t="str">
        <f>""</f>
        <v/>
      </c>
    </row>
    <row r="337" spans="1:22" ht="15.6" customHeight="1">
      <c r="A337" s="195"/>
      <c r="B337" s="163"/>
      <c r="C337" s="163"/>
      <c r="D337" s="163"/>
      <c r="E337" s="166"/>
      <c r="F337" s="164"/>
      <c r="G337" s="164"/>
      <c r="H337" s="164"/>
      <c r="I337" s="164"/>
      <c r="J337" s="167"/>
      <c r="K337" s="168"/>
      <c r="L337" s="126" t="str">
        <f>IF(E337="","",VLOOKUP(K337,日曆!$A$2:$E$1300,5,0))</f>
        <v/>
      </c>
      <c r="M337" s="165"/>
      <c r="N337" s="168"/>
      <c r="O337" s="165"/>
      <c r="P337" s="165"/>
      <c r="Q337" s="144" t="str">
        <f t="shared" si="10"/>
        <v/>
      </c>
      <c r="R337" s="118"/>
      <c r="S337" s="145"/>
      <c r="T337" s="124"/>
      <c r="U337" s="122" t="str">
        <f t="shared" si="11"/>
        <v/>
      </c>
      <c r="V337" s="214" t="str">
        <f>""</f>
        <v/>
      </c>
    </row>
    <row r="338" spans="1:22" ht="15.6" customHeight="1">
      <c r="A338" s="195"/>
      <c r="B338" s="163"/>
      <c r="C338" s="163"/>
      <c r="D338" s="163"/>
      <c r="E338" s="166"/>
      <c r="F338" s="164"/>
      <c r="G338" s="164"/>
      <c r="H338" s="164"/>
      <c r="I338" s="164"/>
      <c r="J338" s="167"/>
      <c r="K338" s="168"/>
      <c r="L338" s="126" t="str">
        <f>IF(E338="","",VLOOKUP(K338,日曆!$A$2:$E$1300,5,0))</f>
        <v/>
      </c>
      <c r="M338" s="165"/>
      <c r="N338" s="168"/>
      <c r="O338" s="165"/>
      <c r="P338" s="165"/>
      <c r="Q338" s="144" t="str">
        <f t="shared" si="10"/>
        <v/>
      </c>
      <c r="R338" s="118"/>
      <c r="S338" s="145"/>
      <c r="T338" s="124"/>
      <c r="U338" s="122" t="str">
        <f t="shared" si="11"/>
        <v/>
      </c>
      <c r="V338" s="214" t="str">
        <f>""</f>
        <v/>
      </c>
    </row>
    <row r="339" spans="1:22" ht="15.6" customHeight="1">
      <c r="A339" s="195"/>
      <c r="B339" s="163"/>
      <c r="C339" s="163"/>
      <c r="D339" s="163"/>
      <c r="E339" s="166"/>
      <c r="F339" s="164"/>
      <c r="G339" s="164"/>
      <c r="H339" s="164"/>
      <c r="I339" s="164"/>
      <c r="J339" s="167"/>
      <c r="K339" s="168"/>
      <c r="L339" s="126" t="str">
        <f>IF(E339="","",VLOOKUP(K339,日曆!$A$2:$E$1300,5,0))</f>
        <v/>
      </c>
      <c r="M339" s="165"/>
      <c r="N339" s="168"/>
      <c r="O339" s="165"/>
      <c r="P339" s="165"/>
      <c r="Q339" s="144" t="str">
        <f t="shared" si="10"/>
        <v/>
      </c>
      <c r="R339" s="118"/>
      <c r="S339" s="145"/>
      <c r="T339" s="124"/>
      <c r="U339" s="122" t="str">
        <f t="shared" si="11"/>
        <v/>
      </c>
      <c r="V339" s="214" t="str">
        <f>""</f>
        <v/>
      </c>
    </row>
    <row r="340" spans="1:22" ht="15.6" customHeight="1">
      <c r="A340" s="195"/>
      <c r="B340" s="163"/>
      <c r="C340" s="163"/>
      <c r="D340" s="163"/>
      <c r="E340" s="166"/>
      <c r="F340" s="164"/>
      <c r="G340" s="164"/>
      <c r="H340" s="164"/>
      <c r="I340" s="164"/>
      <c r="J340" s="167"/>
      <c r="K340" s="168"/>
      <c r="L340" s="126" t="str">
        <f>IF(E340="","",VLOOKUP(K340,日曆!$A$2:$E$1300,5,0))</f>
        <v/>
      </c>
      <c r="M340" s="165"/>
      <c r="N340" s="168"/>
      <c r="O340" s="165"/>
      <c r="P340" s="165"/>
      <c r="Q340" s="144" t="str">
        <f t="shared" si="10"/>
        <v/>
      </c>
      <c r="R340" s="118"/>
      <c r="S340" s="145"/>
      <c r="T340" s="124"/>
      <c r="U340" s="122" t="str">
        <f t="shared" si="11"/>
        <v/>
      </c>
      <c r="V340" s="214" t="str">
        <f>""</f>
        <v/>
      </c>
    </row>
    <row r="341" spans="1:22" ht="15.6" customHeight="1">
      <c r="A341" s="195"/>
      <c r="B341" s="163"/>
      <c r="C341" s="163"/>
      <c r="D341" s="163"/>
      <c r="E341" s="166"/>
      <c r="F341" s="164"/>
      <c r="G341" s="164"/>
      <c r="H341" s="164"/>
      <c r="I341" s="164"/>
      <c r="J341" s="167"/>
      <c r="K341" s="168"/>
      <c r="L341" s="126" t="str">
        <f>IF(E341="","",VLOOKUP(K341,日曆!$A$2:$E$1300,5,0))</f>
        <v/>
      </c>
      <c r="M341" s="165"/>
      <c r="N341" s="168"/>
      <c r="O341" s="165"/>
      <c r="P341" s="165"/>
      <c r="Q341" s="144" t="str">
        <f t="shared" si="10"/>
        <v/>
      </c>
      <c r="R341" s="118"/>
      <c r="S341" s="145"/>
      <c r="T341" s="124"/>
      <c r="U341" s="122" t="str">
        <f t="shared" si="11"/>
        <v/>
      </c>
      <c r="V341" s="214" t="str">
        <f>""</f>
        <v/>
      </c>
    </row>
    <row r="342" spans="1:22" ht="15.6" customHeight="1">
      <c r="A342" s="195"/>
      <c r="B342" s="163"/>
      <c r="C342" s="163"/>
      <c r="D342" s="163"/>
      <c r="E342" s="166"/>
      <c r="F342" s="164"/>
      <c r="G342" s="164"/>
      <c r="H342" s="164"/>
      <c r="I342" s="164"/>
      <c r="J342" s="167"/>
      <c r="K342" s="168"/>
      <c r="L342" s="126" t="str">
        <f>IF(E342="","",VLOOKUP(K342,日曆!$A$2:$E$1300,5,0))</f>
        <v/>
      </c>
      <c r="M342" s="165"/>
      <c r="N342" s="168"/>
      <c r="O342" s="165"/>
      <c r="P342" s="165"/>
      <c r="Q342" s="144" t="str">
        <f t="shared" si="10"/>
        <v/>
      </c>
      <c r="R342" s="118"/>
      <c r="S342" s="145"/>
      <c r="T342" s="124"/>
      <c r="U342" s="122" t="str">
        <f t="shared" si="11"/>
        <v/>
      </c>
      <c r="V342" s="214" t="str">
        <f>""</f>
        <v/>
      </c>
    </row>
    <row r="343" spans="1:22" ht="15.6" customHeight="1">
      <c r="A343" s="193"/>
      <c r="B343" s="146"/>
      <c r="C343" s="146"/>
      <c r="D343" s="146"/>
      <c r="E343" s="147"/>
      <c r="F343" s="148"/>
      <c r="G343" s="169"/>
      <c r="H343" s="148"/>
      <c r="I343" s="148"/>
      <c r="J343" s="150"/>
      <c r="K343" s="151"/>
      <c r="L343" s="126" t="str">
        <f>IF(E343="","",VLOOKUP(K343,日曆!$A$2:$E$1300,5,0))</f>
        <v/>
      </c>
      <c r="M343" s="151"/>
      <c r="N343" s="151"/>
      <c r="O343" s="151"/>
      <c r="P343" s="151"/>
      <c r="Q343" s="144" t="str">
        <f t="shared" si="10"/>
        <v/>
      </c>
      <c r="R343" s="152"/>
      <c r="S343" s="153"/>
      <c r="T343" s="124"/>
      <c r="U343" s="122" t="str">
        <f t="shared" si="11"/>
        <v/>
      </c>
      <c r="V343" s="214" t="str">
        <f>""</f>
        <v/>
      </c>
    </row>
    <row r="344" spans="1:22" ht="15.6" customHeight="1">
      <c r="A344" s="193"/>
      <c r="B344" s="146"/>
      <c r="C344" s="146"/>
      <c r="D344" s="146"/>
      <c r="E344" s="147"/>
      <c r="F344" s="148"/>
      <c r="G344" s="169"/>
      <c r="H344" s="148"/>
      <c r="I344" s="148"/>
      <c r="J344" s="150"/>
      <c r="K344" s="151"/>
      <c r="L344" s="126" t="str">
        <f>IF(E344="","",VLOOKUP(K344,日曆!$A$2:$E$1300,5,0))</f>
        <v/>
      </c>
      <c r="M344" s="151"/>
      <c r="N344" s="151"/>
      <c r="O344" s="151"/>
      <c r="P344" s="151"/>
      <c r="Q344" s="144" t="str">
        <f t="shared" si="10"/>
        <v/>
      </c>
      <c r="R344" s="152"/>
      <c r="S344" s="153"/>
      <c r="T344" s="124"/>
      <c r="U344" s="122" t="str">
        <f t="shared" si="11"/>
        <v/>
      </c>
      <c r="V344" s="214" t="str">
        <f>""</f>
        <v/>
      </c>
    </row>
    <row r="345" spans="1:22" ht="15.6" customHeight="1">
      <c r="A345" s="193"/>
      <c r="B345" s="146"/>
      <c r="C345" s="146"/>
      <c r="D345" s="146"/>
      <c r="E345" s="147"/>
      <c r="F345" s="148"/>
      <c r="G345" s="169"/>
      <c r="H345" s="148"/>
      <c r="I345" s="148"/>
      <c r="J345" s="150"/>
      <c r="K345" s="151"/>
      <c r="L345" s="126" t="str">
        <f>IF(E345="","",VLOOKUP(K345,日曆!$A$2:$E$1300,5,0))</f>
        <v/>
      </c>
      <c r="M345" s="151"/>
      <c r="N345" s="151"/>
      <c r="O345" s="151"/>
      <c r="P345" s="151"/>
      <c r="Q345" s="144" t="str">
        <f t="shared" si="10"/>
        <v/>
      </c>
      <c r="R345" s="152"/>
      <c r="S345" s="153"/>
      <c r="T345" s="124"/>
      <c r="U345" s="122" t="str">
        <f t="shared" si="11"/>
        <v/>
      </c>
      <c r="V345" s="214" t="str">
        <f>""</f>
        <v/>
      </c>
    </row>
    <row r="346" spans="1:22" ht="15.6" customHeight="1">
      <c r="A346" s="193"/>
      <c r="B346" s="146"/>
      <c r="C346" s="146"/>
      <c r="D346" s="146"/>
      <c r="E346" s="147"/>
      <c r="F346" s="148"/>
      <c r="G346" s="169"/>
      <c r="H346" s="148"/>
      <c r="I346" s="148"/>
      <c r="J346" s="150"/>
      <c r="K346" s="151"/>
      <c r="L346" s="126" t="str">
        <f>IF(E346="","",VLOOKUP(K346,日曆!$A$2:$E$1300,5,0))</f>
        <v/>
      </c>
      <c r="M346" s="151"/>
      <c r="N346" s="151"/>
      <c r="O346" s="151"/>
      <c r="P346" s="151"/>
      <c r="Q346" s="144" t="str">
        <f t="shared" si="10"/>
        <v/>
      </c>
      <c r="R346" s="152"/>
      <c r="S346" s="153"/>
      <c r="T346" s="124"/>
      <c r="U346" s="122" t="str">
        <f t="shared" si="11"/>
        <v/>
      </c>
      <c r="V346" s="214" t="str">
        <f>""</f>
        <v/>
      </c>
    </row>
    <row r="347" spans="1:22" ht="15.6" customHeight="1">
      <c r="A347" s="193"/>
      <c r="B347" s="146"/>
      <c r="C347" s="146"/>
      <c r="D347" s="146"/>
      <c r="E347" s="147"/>
      <c r="F347" s="148"/>
      <c r="G347" s="169"/>
      <c r="H347" s="148"/>
      <c r="I347" s="148"/>
      <c r="J347" s="150"/>
      <c r="K347" s="151"/>
      <c r="L347" s="126" t="str">
        <f>IF(E347="","",VLOOKUP(K347,日曆!$A$2:$E$1300,5,0))</f>
        <v/>
      </c>
      <c r="M347" s="151"/>
      <c r="N347" s="151"/>
      <c r="O347" s="151"/>
      <c r="P347" s="151"/>
      <c r="Q347" s="144" t="str">
        <f t="shared" si="10"/>
        <v/>
      </c>
      <c r="R347" s="152"/>
      <c r="S347" s="153"/>
      <c r="T347" s="124"/>
      <c r="U347" s="122" t="str">
        <f t="shared" si="11"/>
        <v/>
      </c>
      <c r="V347" s="214" t="str">
        <f>""</f>
        <v/>
      </c>
    </row>
    <row r="348" spans="1:22" ht="15.6" customHeight="1">
      <c r="A348" s="193"/>
      <c r="B348" s="146"/>
      <c r="C348" s="146"/>
      <c r="D348" s="146"/>
      <c r="E348" s="147"/>
      <c r="F348" s="148"/>
      <c r="G348" s="169"/>
      <c r="H348" s="148"/>
      <c r="I348" s="148"/>
      <c r="J348" s="150"/>
      <c r="K348" s="151"/>
      <c r="L348" s="126" t="str">
        <f>IF(E348="","",VLOOKUP(K348,日曆!$A$2:$E$1300,5,0))</f>
        <v/>
      </c>
      <c r="M348" s="151"/>
      <c r="N348" s="151"/>
      <c r="O348" s="151"/>
      <c r="P348" s="151"/>
      <c r="Q348" s="144" t="str">
        <f t="shared" si="10"/>
        <v/>
      </c>
      <c r="R348" s="152"/>
      <c r="S348" s="153"/>
      <c r="T348" s="124"/>
      <c r="U348" s="122" t="str">
        <f t="shared" si="11"/>
        <v/>
      </c>
      <c r="V348" s="214" t="str">
        <f>""</f>
        <v/>
      </c>
    </row>
    <row r="349" spans="1:22" ht="15.6" customHeight="1">
      <c r="A349" s="193"/>
      <c r="B349" s="146"/>
      <c r="C349" s="146"/>
      <c r="D349" s="146"/>
      <c r="E349" s="147"/>
      <c r="F349" s="148"/>
      <c r="G349" s="169"/>
      <c r="H349" s="148"/>
      <c r="I349" s="148"/>
      <c r="J349" s="150"/>
      <c r="K349" s="151"/>
      <c r="L349" s="126" t="str">
        <f>IF(E349="","",VLOOKUP(K349,日曆!$A$2:$E$1300,5,0))</f>
        <v/>
      </c>
      <c r="M349" s="151"/>
      <c r="N349" s="151"/>
      <c r="O349" s="151"/>
      <c r="P349" s="151"/>
      <c r="Q349" s="144" t="str">
        <f t="shared" si="10"/>
        <v/>
      </c>
      <c r="R349" s="152"/>
      <c r="S349" s="153"/>
      <c r="T349" s="124"/>
      <c r="U349" s="122" t="str">
        <f t="shared" si="11"/>
        <v/>
      </c>
      <c r="V349" s="214" t="str">
        <f>""</f>
        <v/>
      </c>
    </row>
    <row r="350" spans="1:22" ht="15.6" customHeight="1">
      <c r="A350" s="193"/>
      <c r="B350" s="146"/>
      <c r="C350" s="146"/>
      <c r="D350" s="146"/>
      <c r="E350" s="147"/>
      <c r="F350" s="148"/>
      <c r="G350" s="169"/>
      <c r="H350" s="148"/>
      <c r="I350" s="148"/>
      <c r="J350" s="150"/>
      <c r="K350" s="151"/>
      <c r="L350" s="126" t="str">
        <f>IF(E350="","",VLOOKUP(K350,日曆!$A$2:$E$1300,5,0))</f>
        <v/>
      </c>
      <c r="M350" s="151"/>
      <c r="N350" s="151"/>
      <c r="O350" s="151"/>
      <c r="P350" s="151"/>
      <c r="Q350" s="144" t="str">
        <f t="shared" si="10"/>
        <v/>
      </c>
      <c r="R350" s="152"/>
      <c r="S350" s="153"/>
      <c r="T350" s="124"/>
      <c r="U350" s="122" t="str">
        <f t="shared" si="11"/>
        <v/>
      </c>
      <c r="V350" s="214" t="str">
        <f>""</f>
        <v/>
      </c>
    </row>
    <row r="351" spans="1:22" ht="15.6" customHeight="1">
      <c r="A351" s="193"/>
      <c r="B351" s="146"/>
      <c r="C351" s="146"/>
      <c r="D351" s="146"/>
      <c r="E351" s="147"/>
      <c r="F351" s="148"/>
      <c r="G351" s="169"/>
      <c r="H351" s="148"/>
      <c r="I351" s="148"/>
      <c r="J351" s="150"/>
      <c r="K351" s="151"/>
      <c r="L351" s="126" t="str">
        <f>IF(E351="","",VLOOKUP(K351,日曆!$A$2:$E$1300,5,0))</f>
        <v/>
      </c>
      <c r="M351" s="151"/>
      <c r="N351" s="151"/>
      <c r="O351" s="151"/>
      <c r="P351" s="151"/>
      <c r="Q351" s="144" t="str">
        <f t="shared" si="10"/>
        <v/>
      </c>
      <c r="R351" s="152"/>
      <c r="S351" s="153"/>
      <c r="T351" s="124"/>
      <c r="U351" s="122" t="str">
        <f t="shared" si="11"/>
        <v/>
      </c>
      <c r="V351" s="214" t="str">
        <f>""</f>
        <v/>
      </c>
    </row>
    <row r="352" spans="1:22" ht="15.6" customHeight="1">
      <c r="A352" s="193"/>
      <c r="B352" s="146"/>
      <c r="C352" s="146"/>
      <c r="D352" s="146"/>
      <c r="E352" s="147"/>
      <c r="F352" s="148"/>
      <c r="G352" s="169"/>
      <c r="H352" s="148"/>
      <c r="I352" s="148"/>
      <c r="J352" s="150"/>
      <c r="K352" s="151"/>
      <c r="L352" s="126" t="str">
        <f>IF(E352="","",VLOOKUP(K352,日曆!$A$2:$E$1300,5,0))</f>
        <v/>
      </c>
      <c r="M352" s="151"/>
      <c r="N352" s="151"/>
      <c r="O352" s="151"/>
      <c r="P352" s="151"/>
      <c r="Q352" s="144" t="str">
        <f t="shared" si="10"/>
        <v/>
      </c>
      <c r="R352" s="152"/>
      <c r="S352" s="153"/>
      <c r="T352" s="124"/>
      <c r="U352" s="122" t="str">
        <f t="shared" si="11"/>
        <v/>
      </c>
      <c r="V352" s="214" t="str">
        <f>""</f>
        <v/>
      </c>
    </row>
    <row r="353" spans="1:22" ht="15.6" customHeight="1">
      <c r="A353" s="193"/>
      <c r="B353" s="146"/>
      <c r="C353" s="146"/>
      <c r="D353" s="146"/>
      <c r="E353" s="147"/>
      <c r="F353" s="148"/>
      <c r="G353" s="169"/>
      <c r="H353" s="148"/>
      <c r="I353" s="148"/>
      <c r="J353" s="150"/>
      <c r="K353" s="151"/>
      <c r="L353" s="126" t="str">
        <f>IF(E353="","",VLOOKUP(K353,日曆!$A$2:$E$1300,5,0))</f>
        <v/>
      </c>
      <c r="M353" s="151"/>
      <c r="N353" s="151"/>
      <c r="O353" s="151"/>
      <c r="P353" s="151"/>
      <c r="Q353" s="144" t="str">
        <f t="shared" si="10"/>
        <v/>
      </c>
      <c r="R353" s="152"/>
      <c r="S353" s="153"/>
      <c r="T353" s="124"/>
      <c r="U353" s="122" t="str">
        <f t="shared" si="11"/>
        <v/>
      </c>
      <c r="V353" s="214" t="str">
        <f>""</f>
        <v/>
      </c>
    </row>
    <row r="354" spans="1:22" ht="15.6" customHeight="1">
      <c r="A354" s="193"/>
      <c r="B354" s="146"/>
      <c r="C354" s="146"/>
      <c r="D354" s="146"/>
      <c r="E354" s="147"/>
      <c r="F354" s="148"/>
      <c r="G354" s="169"/>
      <c r="H354" s="148"/>
      <c r="I354" s="148"/>
      <c r="J354" s="150"/>
      <c r="K354" s="151"/>
      <c r="L354" s="126" t="str">
        <f>IF(E354="","",VLOOKUP(K354,日曆!$A$2:$E$1300,5,0))</f>
        <v/>
      </c>
      <c r="M354" s="151"/>
      <c r="N354" s="151"/>
      <c r="O354" s="151"/>
      <c r="P354" s="151"/>
      <c r="Q354" s="144" t="str">
        <f t="shared" si="10"/>
        <v/>
      </c>
      <c r="R354" s="152"/>
      <c r="S354" s="153"/>
      <c r="T354" s="124"/>
      <c r="U354" s="122" t="str">
        <f t="shared" si="11"/>
        <v/>
      </c>
      <c r="V354" s="214" t="str">
        <f>""</f>
        <v/>
      </c>
    </row>
    <row r="355" spans="1:22" ht="15.6" customHeight="1">
      <c r="A355" s="193"/>
      <c r="B355" s="146"/>
      <c r="C355" s="146"/>
      <c r="D355" s="146"/>
      <c r="E355" s="147"/>
      <c r="F355" s="148"/>
      <c r="G355" s="169"/>
      <c r="H355" s="148"/>
      <c r="I355" s="148"/>
      <c r="J355" s="150"/>
      <c r="K355" s="151"/>
      <c r="L355" s="126" t="str">
        <f>IF(E355="","",VLOOKUP(K355,日曆!$A$2:$E$1300,5,0))</f>
        <v/>
      </c>
      <c r="M355" s="151"/>
      <c r="N355" s="151"/>
      <c r="O355" s="151"/>
      <c r="P355" s="151"/>
      <c r="Q355" s="144" t="str">
        <f t="shared" si="10"/>
        <v/>
      </c>
      <c r="R355" s="152"/>
      <c r="S355" s="153"/>
      <c r="T355" s="124"/>
      <c r="U355" s="122" t="str">
        <f t="shared" si="11"/>
        <v/>
      </c>
      <c r="V355" s="214" t="str">
        <f>""</f>
        <v/>
      </c>
    </row>
    <row r="356" spans="1:22" ht="15.6" customHeight="1">
      <c r="A356" s="193"/>
      <c r="B356" s="146"/>
      <c r="C356" s="146"/>
      <c r="D356" s="146"/>
      <c r="E356" s="147"/>
      <c r="F356" s="148"/>
      <c r="G356" s="169"/>
      <c r="H356" s="148"/>
      <c r="I356" s="148"/>
      <c r="J356" s="150"/>
      <c r="K356" s="151"/>
      <c r="L356" s="126" t="str">
        <f>IF(E356="","",VLOOKUP(K356,日曆!$A$2:$E$1300,5,0))</f>
        <v/>
      </c>
      <c r="M356" s="151"/>
      <c r="N356" s="151"/>
      <c r="O356" s="151"/>
      <c r="P356" s="151"/>
      <c r="Q356" s="144" t="str">
        <f t="shared" si="10"/>
        <v/>
      </c>
      <c r="R356" s="152"/>
      <c r="S356" s="153"/>
      <c r="T356" s="124"/>
      <c r="U356" s="122" t="str">
        <f t="shared" si="11"/>
        <v/>
      </c>
      <c r="V356" s="214" t="str">
        <f>""</f>
        <v/>
      </c>
    </row>
    <row r="357" spans="1:22" ht="15.6" customHeight="1">
      <c r="A357" s="193"/>
      <c r="B357" s="146"/>
      <c r="C357" s="146"/>
      <c r="D357" s="146"/>
      <c r="E357" s="147"/>
      <c r="F357" s="148"/>
      <c r="G357" s="169"/>
      <c r="H357" s="148"/>
      <c r="I357" s="148"/>
      <c r="J357" s="150"/>
      <c r="K357" s="151"/>
      <c r="L357" s="126" t="str">
        <f>IF(E357="","",VLOOKUP(K357,日曆!$A$2:$E$1300,5,0))</f>
        <v/>
      </c>
      <c r="M357" s="151"/>
      <c r="N357" s="151"/>
      <c r="O357" s="151"/>
      <c r="P357" s="151"/>
      <c r="Q357" s="144" t="str">
        <f t="shared" si="10"/>
        <v/>
      </c>
      <c r="R357" s="152"/>
      <c r="S357" s="153"/>
      <c r="T357" s="124"/>
      <c r="U357" s="122" t="str">
        <f t="shared" si="11"/>
        <v/>
      </c>
      <c r="V357" s="214" t="str">
        <f>""</f>
        <v/>
      </c>
    </row>
    <row r="358" spans="1:22" ht="15.6" customHeight="1">
      <c r="A358" s="193"/>
      <c r="B358" s="146"/>
      <c r="C358" s="146"/>
      <c r="D358" s="146"/>
      <c r="E358" s="147"/>
      <c r="F358" s="148"/>
      <c r="G358" s="169"/>
      <c r="H358" s="148"/>
      <c r="I358" s="148"/>
      <c r="J358" s="150"/>
      <c r="K358" s="151"/>
      <c r="L358" s="126" t="str">
        <f>IF(E358="","",VLOOKUP(K358,日曆!$A$2:$E$1300,5,0))</f>
        <v/>
      </c>
      <c r="M358" s="151"/>
      <c r="N358" s="151"/>
      <c r="O358" s="151"/>
      <c r="P358" s="151"/>
      <c r="Q358" s="144" t="str">
        <f t="shared" si="10"/>
        <v/>
      </c>
      <c r="R358" s="152"/>
      <c r="S358" s="153"/>
      <c r="T358" s="124"/>
      <c r="U358" s="122" t="str">
        <f t="shared" si="11"/>
        <v/>
      </c>
      <c r="V358" s="214" t="str">
        <f>""</f>
        <v/>
      </c>
    </row>
    <row r="359" spans="1:22" ht="15.6" customHeight="1">
      <c r="A359" s="193"/>
      <c r="B359" s="146"/>
      <c r="C359" s="146"/>
      <c r="D359" s="146"/>
      <c r="E359" s="147"/>
      <c r="F359" s="148"/>
      <c r="G359" s="169"/>
      <c r="H359" s="148"/>
      <c r="I359" s="148"/>
      <c r="J359" s="150"/>
      <c r="K359" s="151"/>
      <c r="L359" s="126" t="str">
        <f>IF(E359="","",VLOOKUP(K359,日曆!$A$2:$E$1300,5,0))</f>
        <v/>
      </c>
      <c r="M359" s="151"/>
      <c r="N359" s="151"/>
      <c r="O359" s="151"/>
      <c r="P359" s="151"/>
      <c r="Q359" s="144" t="str">
        <f t="shared" si="10"/>
        <v/>
      </c>
      <c r="R359" s="152"/>
      <c r="S359" s="153"/>
      <c r="T359" s="124"/>
      <c r="U359" s="122" t="str">
        <f t="shared" si="11"/>
        <v/>
      </c>
      <c r="V359" s="214" t="str">
        <f>""</f>
        <v/>
      </c>
    </row>
    <row r="360" spans="1:22" ht="15.6" customHeight="1">
      <c r="A360" s="193"/>
      <c r="B360" s="146"/>
      <c r="C360" s="146"/>
      <c r="D360" s="146"/>
      <c r="E360" s="147"/>
      <c r="F360" s="148"/>
      <c r="G360" s="169"/>
      <c r="H360" s="148"/>
      <c r="I360" s="148"/>
      <c r="J360" s="150"/>
      <c r="K360" s="151"/>
      <c r="L360" s="126" t="str">
        <f>IF(E360="","",VLOOKUP(K360,日曆!$A$2:$E$1300,5,0))</f>
        <v/>
      </c>
      <c r="M360" s="151"/>
      <c r="N360" s="151"/>
      <c r="O360" s="151"/>
      <c r="P360" s="151"/>
      <c r="Q360" s="144" t="str">
        <f t="shared" si="10"/>
        <v/>
      </c>
      <c r="R360" s="152"/>
      <c r="S360" s="153"/>
      <c r="T360" s="124"/>
      <c r="U360" s="122" t="str">
        <f t="shared" si="11"/>
        <v/>
      </c>
      <c r="V360" s="214" t="str">
        <f>""</f>
        <v/>
      </c>
    </row>
    <row r="361" spans="1:22" ht="15.6" customHeight="1">
      <c r="A361" s="193"/>
      <c r="B361" s="146"/>
      <c r="C361" s="146"/>
      <c r="D361" s="146"/>
      <c r="E361" s="147"/>
      <c r="F361" s="148"/>
      <c r="G361" s="169"/>
      <c r="H361" s="148"/>
      <c r="I361" s="148"/>
      <c r="J361" s="150"/>
      <c r="K361" s="151"/>
      <c r="L361" s="126" t="str">
        <f>IF(E361="","",VLOOKUP(K361,日曆!$A$2:$E$1300,5,0))</f>
        <v/>
      </c>
      <c r="M361" s="151"/>
      <c r="N361" s="151"/>
      <c r="O361" s="151"/>
      <c r="P361" s="151"/>
      <c r="Q361" s="144" t="str">
        <f t="shared" si="10"/>
        <v/>
      </c>
      <c r="R361" s="152"/>
      <c r="S361" s="153"/>
      <c r="T361" s="124"/>
      <c r="U361" s="122" t="str">
        <f t="shared" si="11"/>
        <v/>
      </c>
      <c r="V361" s="214" t="str">
        <f>""</f>
        <v/>
      </c>
    </row>
    <row r="362" spans="1:22" ht="15.6" customHeight="1">
      <c r="A362" s="193"/>
      <c r="B362" s="146"/>
      <c r="C362" s="146"/>
      <c r="D362" s="146"/>
      <c r="E362" s="147"/>
      <c r="F362" s="148"/>
      <c r="G362" s="169"/>
      <c r="H362" s="148"/>
      <c r="I362" s="148"/>
      <c r="J362" s="150"/>
      <c r="K362" s="151"/>
      <c r="L362" s="126" t="str">
        <f>IF(E362="","",VLOOKUP(K362,日曆!$A$2:$E$1300,5,0))</f>
        <v/>
      </c>
      <c r="M362" s="151"/>
      <c r="N362" s="151"/>
      <c r="O362" s="151"/>
      <c r="P362" s="151"/>
      <c r="Q362" s="144" t="str">
        <f t="shared" si="10"/>
        <v/>
      </c>
      <c r="R362" s="152"/>
      <c r="S362" s="153"/>
      <c r="T362" s="124"/>
      <c r="U362" s="122" t="str">
        <f t="shared" si="11"/>
        <v/>
      </c>
      <c r="V362" s="214" t="str">
        <f>""</f>
        <v/>
      </c>
    </row>
    <row r="363" spans="1:22" ht="15.6" customHeight="1">
      <c r="A363" s="193"/>
      <c r="B363" s="146"/>
      <c r="C363" s="146"/>
      <c r="D363" s="146"/>
      <c r="E363" s="147"/>
      <c r="F363" s="148"/>
      <c r="G363" s="169"/>
      <c r="H363" s="148"/>
      <c r="I363" s="148"/>
      <c r="J363" s="150"/>
      <c r="K363" s="151"/>
      <c r="L363" s="126" t="str">
        <f>IF(E363="","",VLOOKUP(K363,日曆!$A$2:$E$1300,5,0))</f>
        <v/>
      </c>
      <c r="M363" s="151"/>
      <c r="N363" s="151"/>
      <c r="O363" s="151"/>
      <c r="P363" s="151"/>
      <c r="Q363" s="144" t="str">
        <f t="shared" si="10"/>
        <v/>
      </c>
      <c r="R363" s="152"/>
      <c r="S363" s="153"/>
      <c r="T363" s="124"/>
      <c r="U363" s="122" t="str">
        <f t="shared" si="11"/>
        <v/>
      </c>
      <c r="V363" s="214" t="str">
        <f>""</f>
        <v/>
      </c>
    </row>
    <row r="364" spans="1:22" ht="15.6" customHeight="1">
      <c r="A364" s="193"/>
      <c r="B364" s="146"/>
      <c r="C364" s="146"/>
      <c r="D364" s="146"/>
      <c r="E364" s="147"/>
      <c r="F364" s="148"/>
      <c r="G364" s="169"/>
      <c r="H364" s="148"/>
      <c r="I364" s="148"/>
      <c r="J364" s="150"/>
      <c r="K364" s="151"/>
      <c r="L364" s="126" t="str">
        <f>IF(E364="","",VLOOKUP(K364,日曆!$A$2:$E$1300,5,0))</f>
        <v/>
      </c>
      <c r="M364" s="151"/>
      <c r="N364" s="151"/>
      <c r="O364" s="151"/>
      <c r="P364" s="151"/>
      <c r="Q364" s="144" t="str">
        <f t="shared" si="10"/>
        <v/>
      </c>
      <c r="R364" s="152"/>
      <c r="S364" s="153"/>
      <c r="T364" s="124"/>
      <c r="U364" s="122" t="str">
        <f t="shared" si="11"/>
        <v/>
      </c>
      <c r="V364" s="214" t="str">
        <f>""</f>
        <v/>
      </c>
    </row>
    <row r="365" spans="1:22" ht="15.6" customHeight="1">
      <c r="A365" s="193"/>
      <c r="B365" s="146"/>
      <c r="C365" s="146"/>
      <c r="D365" s="146"/>
      <c r="E365" s="147"/>
      <c r="F365" s="148"/>
      <c r="G365" s="169"/>
      <c r="H365" s="148"/>
      <c r="I365" s="148"/>
      <c r="J365" s="150"/>
      <c r="K365" s="151"/>
      <c r="L365" s="126" t="str">
        <f>IF(E365="","",VLOOKUP(K365,日曆!$A$2:$E$1300,5,0))</f>
        <v/>
      </c>
      <c r="M365" s="151"/>
      <c r="N365" s="151"/>
      <c r="O365" s="151"/>
      <c r="P365" s="151"/>
      <c r="Q365" s="144" t="str">
        <f t="shared" si="10"/>
        <v/>
      </c>
      <c r="R365" s="152"/>
      <c r="S365" s="153"/>
      <c r="T365" s="124"/>
      <c r="U365" s="122" t="str">
        <f t="shared" si="11"/>
        <v/>
      </c>
      <c r="V365" s="214" t="str">
        <f>""</f>
        <v/>
      </c>
    </row>
    <row r="366" spans="1:22" ht="15.6" customHeight="1">
      <c r="A366" s="193"/>
      <c r="B366" s="146"/>
      <c r="C366" s="146"/>
      <c r="D366" s="146"/>
      <c r="E366" s="147"/>
      <c r="F366" s="148"/>
      <c r="G366" s="169"/>
      <c r="H366" s="148"/>
      <c r="I366" s="148"/>
      <c r="J366" s="150"/>
      <c r="K366" s="151"/>
      <c r="L366" s="126" t="str">
        <f>IF(E366="","",VLOOKUP(K366,日曆!$A$2:$E$1300,5,0))</f>
        <v/>
      </c>
      <c r="M366" s="151"/>
      <c r="N366" s="151"/>
      <c r="O366" s="151"/>
      <c r="P366" s="151"/>
      <c r="Q366" s="144" t="str">
        <f t="shared" si="10"/>
        <v/>
      </c>
      <c r="R366" s="152"/>
      <c r="S366" s="153"/>
      <c r="T366" s="124"/>
      <c r="U366" s="122" t="str">
        <f t="shared" si="11"/>
        <v/>
      </c>
      <c r="V366" s="214" t="str">
        <f>""</f>
        <v/>
      </c>
    </row>
    <row r="367" spans="1:22" ht="15.6" customHeight="1">
      <c r="A367" s="193"/>
      <c r="B367" s="146"/>
      <c r="C367" s="146"/>
      <c r="D367" s="146"/>
      <c r="E367" s="147"/>
      <c r="F367" s="148"/>
      <c r="G367" s="169"/>
      <c r="H367" s="148"/>
      <c r="I367" s="148"/>
      <c r="J367" s="150"/>
      <c r="K367" s="151"/>
      <c r="L367" s="126" t="str">
        <f>IF(E367="","",VLOOKUP(K367,日曆!$A$2:$E$1300,5,0))</f>
        <v/>
      </c>
      <c r="M367" s="151"/>
      <c r="N367" s="151"/>
      <c r="O367" s="151"/>
      <c r="P367" s="151"/>
      <c r="Q367" s="144" t="str">
        <f t="shared" si="10"/>
        <v/>
      </c>
      <c r="R367" s="152"/>
      <c r="S367" s="153"/>
      <c r="T367" s="124"/>
      <c r="U367" s="122" t="str">
        <f t="shared" si="11"/>
        <v/>
      </c>
      <c r="V367" s="214" t="str">
        <f>""</f>
        <v/>
      </c>
    </row>
    <row r="368" spans="1:22" ht="15.6" customHeight="1">
      <c r="A368" s="193"/>
      <c r="B368" s="146"/>
      <c r="C368" s="146"/>
      <c r="D368" s="146"/>
      <c r="E368" s="147"/>
      <c r="F368" s="148"/>
      <c r="G368" s="169"/>
      <c r="H368" s="148"/>
      <c r="I368" s="148"/>
      <c r="J368" s="150"/>
      <c r="K368" s="151"/>
      <c r="L368" s="126" t="str">
        <f>IF(E368="","",VLOOKUP(K368,日曆!$A$2:$E$1300,5,0))</f>
        <v/>
      </c>
      <c r="M368" s="151"/>
      <c r="N368" s="151"/>
      <c r="O368" s="151"/>
      <c r="P368" s="151"/>
      <c r="Q368" s="144" t="str">
        <f t="shared" si="10"/>
        <v/>
      </c>
      <c r="R368" s="152"/>
      <c r="S368" s="153"/>
      <c r="T368" s="124"/>
      <c r="U368" s="122" t="str">
        <f t="shared" si="11"/>
        <v/>
      </c>
      <c r="V368" s="214" t="str">
        <f>""</f>
        <v/>
      </c>
    </row>
    <row r="369" spans="1:22" ht="15.6" customHeight="1">
      <c r="A369" s="193"/>
      <c r="B369" s="146"/>
      <c r="C369" s="146"/>
      <c r="D369" s="146"/>
      <c r="E369" s="147"/>
      <c r="F369" s="148"/>
      <c r="G369" s="169"/>
      <c r="H369" s="148"/>
      <c r="I369" s="148"/>
      <c r="J369" s="150"/>
      <c r="K369" s="151"/>
      <c r="L369" s="126" t="str">
        <f>IF(E369="","",VLOOKUP(K369,日曆!$A$2:$E$1300,5,0))</f>
        <v/>
      </c>
      <c r="M369" s="151"/>
      <c r="N369" s="151"/>
      <c r="O369" s="151"/>
      <c r="P369" s="151"/>
      <c r="Q369" s="144" t="str">
        <f t="shared" si="10"/>
        <v/>
      </c>
      <c r="R369" s="152"/>
      <c r="S369" s="153"/>
      <c r="T369" s="124"/>
      <c r="U369" s="122" t="str">
        <f t="shared" si="11"/>
        <v/>
      </c>
      <c r="V369" s="214" t="str">
        <f>""</f>
        <v/>
      </c>
    </row>
    <row r="370" spans="1:22" ht="15.6" customHeight="1">
      <c r="A370" s="193"/>
      <c r="B370" s="146"/>
      <c r="C370" s="146"/>
      <c r="D370" s="146"/>
      <c r="E370" s="147"/>
      <c r="F370" s="148"/>
      <c r="G370" s="169"/>
      <c r="H370" s="148"/>
      <c r="I370" s="148"/>
      <c r="J370" s="150"/>
      <c r="K370" s="151"/>
      <c r="L370" s="126" t="str">
        <f>IF(E370="","",VLOOKUP(K370,日曆!$A$2:$E$1300,5,0))</f>
        <v/>
      </c>
      <c r="M370" s="151"/>
      <c r="N370" s="151"/>
      <c r="O370" s="151"/>
      <c r="P370" s="151"/>
      <c r="Q370" s="144" t="str">
        <f t="shared" si="10"/>
        <v/>
      </c>
      <c r="R370" s="152"/>
      <c r="S370" s="153"/>
      <c r="T370" s="124"/>
      <c r="U370" s="122" t="str">
        <f t="shared" si="11"/>
        <v/>
      </c>
      <c r="V370" s="214" t="str">
        <f>""</f>
        <v/>
      </c>
    </row>
    <row r="371" spans="1:22" ht="15.6" customHeight="1">
      <c r="A371" s="193"/>
      <c r="B371" s="146"/>
      <c r="C371" s="146"/>
      <c r="D371" s="146"/>
      <c r="E371" s="147"/>
      <c r="F371" s="148"/>
      <c r="G371" s="169"/>
      <c r="H371" s="148"/>
      <c r="I371" s="148"/>
      <c r="J371" s="150"/>
      <c r="K371" s="151"/>
      <c r="L371" s="126" t="str">
        <f>IF(E371="","",VLOOKUP(K371,日曆!$A$2:$E$1300,5,0))</f>
        <v/>
      </c>
      <c r="M371" s="151"/>
      <c r="N371" s="151"/>
      <c r="O371" s="151"/>
      <c r="P371" s="151"/>
      <c r="Q371" s="144" t="str">
        <f t="shared" si="10"/>
        <v/>
      </c>
      <c r="R371" s="152"/>
      <c r="S371" s="153"/>
      <c r="T371" s="124"/>
      <c r="U371" s="122" t="str">
        <f t="shared" si="11"/>
        <v/>
      </c>
      <c r="V371" s="214" t="str">
        <f>""</f>
        <v/>
      </c>
    </row>
    <row r="372" spans="1:22" ht="15.6" customHeight="1">
      <c r="A372" s="193"/>
      <c r="B372" s="146"/>
      <c r="C372" s="146"/>
      <c r="D372" s="146"/>
      <c r="E372" s="147"/>
      <c r="F372" s="148"/>
      <c r="G372" s="169"/>
      <c r="H372" s="148"/>
      <c r="I372" s="148"/>
      <c r="J372" s="150"/>
      <c r="K372" s="151"/>
      <c r="L372" s="126" t="str">
        <f>IF(E372="","",VLOOKUP(K372,日曆!$A$2:$E$1300,5,0))</f>
        <v/>
      </c>
      <c r="M372" s="151"/>
      <c r="N372" s="151"/>
      <c r="O372" s="151"/>
      <c r="P372" s="151"/>
      <c r="Q372" s="144" t="str">
        <f t="shared" si="10"/>
        <v/>
      </c>
      <c r="R372" s="152"/>
      <c r="S372" s="153"/>
      <c r="T372" s="124"/>
      <c r="U372" s="122" t="str">
        <f t="shared" si="11"/>
        <v/>
      </c>
      <c r="V372" s="214" t="str">
        <f>""</f>
        <v/>
      </c>
    </row>
    <row r="373" spans="1:22" ht="15.6" customHeight="1">
      <c r="A373" s="193"/>
      <c r="B373" s="146"/>
      <c r="C373" s="146"/>
      <c r="D373" s="146"/>
      <c r="E373" s="147"/>
      <c r="F373" s="148"/>
      <c r="G373" s="169"/>
      <c r="H373" s="148"/>
      <c r="I373" s="148"/>
      <c r="J373" s="150"/>
      <c r="K373" s="151"/>
      <c r="L373" s="126" t="str">
        <f>IF(E373="","",VLOOKUP(K373,日曆!$A$2:$E$1300,5,0))</f>
        <v/>
      </c>
      <c r="M373" s="151"/>
      <c r="N373" s="151"/>
      <c r="O373" s="151"/>
      <c r="P373" s="151"/>
      <c r="Q373" s="144" t="str">
        <f t="shared" si="10"/>
        <v/>
      </c>
      <c r="R373" s="152"/>
      <c r="S373" s="153"/>
      <c r="T373" s="124"/>
      <c r="U373" s="122" t="str">
        <f t="shared" si="11"/>
        <v/>
      </c>
      <c r="V373" s="214" t="str">
        <f>""</f>
        <v/>
      </c>
    </row>
    <row r="374" spans="1:22" ht="15.6" customHeight="1">
      <c r="A374" s="193"/>
      <c r="B374" s="146"/>
      <c r="C374" s="146"/>
      <c r="D374" s="146"/>
      <c r="E374" s="147"/>
      <c r="F374" s="148"/>
      <c r="G374" s="169"/>
      <c r="H374" s="148"/>
      <c r="I374" s="148"/>
      <c r="J374" s="150"/>
      <c r="K374" s="151"/>
      <c r="L374" s="126" t="str">
        <f>IF(E374="","",VLOOKUP(K374,日曆!$A$2:$E$1300,5,0))</f>
        <v/>
      </c>
      <c r="M374" s="151"/>
      <c r="N374" s="151"/>
      <c r="O374" s="151"/>
      <c r="P374" s="151"/>
      <c r="Q374" s="144" t="str">
        <f t="shared" si="10"/>
        <v/>
      </c>
      <c r="R374" s="152"/>
      <c r="S374" s="153"/>
      <c r="T374" s="124"/>
      <c r="U374" s="122" t="str">
        <f t="shared" si="11"/>
        <v/>
      </c>
      <c r="V374" s="214" t="str">
        <f>""</f>
        <v/>
      </c>
    </row>
    <row r="375" spans="1:22" ht="15.6" customHeight="1">
      <c r="A375" s="193"/>
      <c r="B375" s="146"/>
      <c r="C375" s="146"/>
      <c r="D375" s="146"/>
      <c r="E375" s="147"/>
      <c r="F375" s="148"/>
      <c r="G375" s="169"/>
      <c r="H375" s="148"/>
      <c r="I375" s="148"/>
      <c r="J375" s="150"/>
      <c r="K375" s="151"/>
      <c r="L375" s="126" t="str">
        <f>IF(E375="","",VLOOKUP(K375,日曆!$A$2:$E$1300,5,0))</f>
        <v/>
      </c>
      <c r="M375" s="151"/>
      <c r="N375" s="151"/>
      <c r="O375" s="151"/>
      <c r="P375" s="151"/>
      <c r="Q375" s="144" t="str">
        <f t="shared" si="10"/>
        <v/>
      </c>
      <c r="R375" s="152"/>
      <c r="S375" s="153"/>
      <c r="T375" s="124"/>
      <c r="U375" s="122" t="str">
        <f t="shared" si="11"/>
        <v/>
      </c>
      <c r="V375" s="214" t="str">
        <f>""</f>
        <v/>
      </c>
    </row>
    <row r="376" spans="1:22" ht="15.6" customHeight="1">
      <c r="A376" s="193"/>
      <c r="B376" s="146"/>
      <c r="C376" s="146"/>
      <c r="D376" s="146"/>
      <c r="E376" s="147"/>
      <c r="F376" s="148"/>
      <c r="G376" s="169"/>
      <c r="H376" s="148"/>
      <c r="I376" s="148"/>
      <c r="J376" s="150"/>
      <c r="K376" s="151"/>
      <c r="L376" s="126" t="str">
        <f>IF(E376="","",VLOOKUP(K376,日曆!$A$2:$E$1300,5,0))</f>
        <v/>
      </c>
      <c r="M376" s="151"/>
      <c r="N376" s="151"/>
      <c r="O376" s="151"/>
      <c r="P376" s="151"/>
      <c r="Q376" s="144" t="str">
        <f t="shared" si="10"/>
        <v/>
      </c>
      <c r="R376" s="152"/>
      <c r="S376" s="153"/>
      <c r="T376" s="124"/>
      <c r="U376" s="122" t="str">
        <f t="shared" si="11"/>
        <v/>
      </c>
      <c r="V376" s="214" t="str">
        <f>""</f>
        <v/>
      </c>
    </row>
    <row r="377" spans="1:22" ht="15.6" customHeight="1">
      <c r="A377" s="193"/>
      <c r="B377" s="146"/>
      <c r="C377" s="146"/>
      <c r="D377" s="146"/>
      <c r="E377" s="147"/>
      <c r="F377" s="148"/>
      <c r="G377" s="169"/>
      <c r="H377" s="148"/>
      <c r="I377" s="148"/>
      <c r="J377" s="150"/>
      <c r="K377" s="151"/>
      <c r="L377" s="126" t="str">
        <f>IF(E377="","",VLOOKUP(K377,日曆!$A$2:$E$1300,5,0))</f>
        <v/>
      </c>
      <c r="M377" s="151"/>
      <c r="N377" s="151"/>
      <c r="O377" s="151"/>
      <c r="P377" s="151"/>
      <c r="Q377" s="144" t="str">
        <f t="shared" si="10"/>
        <v/>
      </c>
      <c r="R377" s="152"/>
      <c r="S377" s="153"/>
      <c r="T377" s="124"/>
      <c r="U377" s="122" t="str">
        <f t="shared" si="11"/>
        <v/>
      </c>
      <c r="V377" s="214" t="str">
        <f>""</f>
        <v/>
      </c>
    </row>
    <row r="378" spans="1:22" ht="15.6" customHeight="1">
      <c r="A378" s="193"/>
      <c r="B378" s="146"/>
      <c r="C378" s="146"/>
      <c r="D378" s="146"/>
      <c r="E378" s="147"/>
      <c r="F378" s="148"/>
      <c r="G378" s="169"/>
      <c r="H378" s="148"/>
      <c r="I378" s="148"/>
      <c r="J378" s="150"/>
      <c r="K378" s="151"/>
      <c r="L378" s="126" t="str">
        <f>IF(E378="","",VLOOKUP(K378,日曆!$A$2:$E$1300,5,0))</f>
        <v/>
      </c>
      <c r="M378" s="151"/>
      <c r="N378" s="151"/>
      <c r="O378" s="151"/>
      <c r="P378" s="151"/>
      <c r="Q378" s="144" t="str">
        <f t="shared" si="10"/>
        <v/>
      </c>
      <c r="R378" s="152"/>
      <c r="S378" s="153"/>
      <c r="T378" s="124"/>
      <c r="U378" s="122" t="str">
        <f t="shared" si="11"/>
        <v/>
      </c>
      <c r="V378" s="214" t="str">
        <f>""</f>
        <v/>
      </c>
    </row>
    <row r="379" spans="1:22" ht="15.6" customHeight="1">
      <c r="A379" s="193"/>
      <c r="B379" s="146"/>
      <c r="C379" s="146"/>
      <c r="D379" s="146"/>
      <c r="E379" s="147"/>
      <c r="F379" s="148"/>
      <c r="G379" s="169"/>
      <c r="H379" s="148"/>
      <c r="I379" s="148"/>
      <c r="J379" s="150"/>
      <c r="K379" s="151"/>
      <c r="L379" s="126" t="str">
        <f>IF(E379="","",VLOOKUP(K379,日曆!$A$2:$E$1300,5,0))</f>
        <v/>
      </c>
      <c r="M379" s="151"/>
      <c r="N379" s="151"/>
      <c r="O379" s="151"/>
      <c r="P379" s="151"/>
      <c r="Q379" s="144" t="str">
        <f t="shared" si="10"/>
        <v/>
      </c>
      <c r="R379" s="152"/>
      <c r="S379" s="153"/>
      <c r="T379" s="124"/>
      <c r="U379" s="122" t="str">
        <f t="shared" si="11"/>
        <v/>
      </c>
      <c r="V379" s="214" t="str">
        <f>""</f>
        <v/>
      </c>
    </row>
    <row r="380" spans="1:22" ht="15.6" customHeight="1">
      <c r="A380" s="193"/>
      <c r="B380" s="146"/>
      <c r="C380" s="146"/>
      <c r="D380" s="146"/>
      <c r="E380" s="147"/>
      <c r="F380" s="148"/>
      <c r="G380" s="169"/>
      <c r="H380" s="148"/>
      <c r="I380" s="148"/>
      <c r="J380" s="150"/>
      <c r="K380" s="151"/>
      <c r="L380" s="126" t="str">
        <f>IF(E380="","",VLOOKUP(K380,日曆!$A$2:$E$1300,5,0))</f>
        <v/>
      </c>
      <c r="M380" s="151"/>
      <c r="N380" s="151"/>
      <c r="O380" s="151"/>
      <c r="P380" s="151"/>
      <c r="Q380" s="144" t="str">
        <f t="shared" si="10"/>
        <v/>
      </c>
      <c r="R380" s="152"/>
      <c r="S380" s="153"/>
      <c r="T380" s="124"/>
      <c r="U380" s="122" t="str">
        <f t="shared" si="11"/>
        <v/>
      </c>
      <c r="V380" s="214" t="str">
        <f>""</f>
        <v/>
      </c>
    </row>
    <row r="381" spans="1:22" ht="15.6" customHeight="1">
      <c r="A381" s="193"/>
      <c r="B381" s="146"/>
      <c r="C381" s="146"/>
      <c r="D381" s="146"/>
      <c r="E381" s="147"/>
      <c r="F381" s="148"/>
      <c r="G381" s="169"/>
      <c r="H381" s="148"/>
      <c r="I381" s="148"/>
      <c r="J381" s="150"/>
      <c r="K381" s="151"/>
      <c r="L381" s="126" t="str">
        <f>IF(E381="","",VLOOKUP(K381,日曆!$A$2:$E$1300,5,0))</f>
        <v/>
      </c>
      <c r="M381" s="151"/>
      <c r="N381" s="151"/>
      <c r="O381" s="151"/>
      <c r="P381" s="151"/>
      <c r="Q381" s="144" t="str">
        <f t="shared" si="10"/>
        <v/>
      </c>
      <c r="R381" s="152"/>
      <c r="S381" s="153"/>
      <c r="T381" s="124"/>
      <c r="U381" s="122" t="str">
        <f t="shared" si="11"/>
        <v/>
      </c>
      <c r="V381" s="214" t="str">
        <f>""</f>
        <v/>
      </c>
    </row>
    <row r="382" spans="1:22" ht="15.6" customHeight="1">
      <c r="A382" s="193"/>
      <c r="B382" s="146"/>
      <c r="C382" s="146"/>
      <c r="D382" s="146"/>
      <c r="E382" s="147"/>
      <c r="F382" s="148"/>
      <c r="G382" s="169"/>
      <c r="H382" s="148"/>
      <c r="I382" s="148"/>
      <c r="J382" s="150"/>
      <c r="K382" s="151"/>
      <c r="L382" s="126" t="str">
        <f>IF(E382="","",VLOOKUP(K382,日曆!$A$2:$E$1300,5,0))</f>
        <v/>
      </c>
      <c r="M382" s="151"/>
      <c r="N382" s="151"/>
      <c r="O382" s="151"/>
      <c r="P382" s="151"/>
      <c r="Q382" s="144" t="str">
        <f t="shared" si="10"/>
        <v/>
      </c>
      <c r="R382" s="152"/>
      <c r="S382" s="153"/>
      <c r="T382" s="124"/>
      <c r="U382" s="122" t="str">
        <f t="shared" si="11"/>
        <v/>
      </c>
      <c r="V382" s="214" t="str">
        <f>""</f>
        <v/>
      </c>
    </row>
    <row r="383" spans="1:22" ht="15.6" customHeight="1">
      <c r="A383" s="193"/>
      <c r="B383" s="146"/>
      <c r="C383" s="146"/>
      <c r="D383" s="146"/>
      <c r="E383" s="147"/>
      <c r="F383" s="148"/>
      <c r="G383" s="169"/>
      <c r="H383" s="148"/>
      <c r="I383" s="148"/>
      <c r="J383" s="150"/>
      <c r="K383" s="151"/>
      <c r="L383" s="126" t="str">
        <f>IF(E383="","",VLOOKUP(K383,日曆!$A$2:$E$1300,5,0))</f>
        <v/>
      </c>
      <c r="M383" s="151"/>
      <c r="N383" s="151"/>
      <c r="O383" s="151"/>
      <c r="P383" s="151"/>
      <c r="Q383" s="144" t="str">
        <f t="shared" si="10"/>
        <v/>
      </c>
      <c r="R383" s="152"/>
      <c r="S383" s="153"/>
      <c r="T383" s="124"/>
      <c r="U383" s="122" t="str">
        <f t="shared" si="11"/>
        <v/>
      </c>
      <c r="V383" s="214" t="str">
        <f>""</f>
        <v/>
      </c>
    </row>
    <row r="384" spans="1:22" ht="15.6" customHeight="1">
      <c r="A384" s="193"/>
      <c r="B384" s="146"/>
      <c r="C384" s="146"/>
      <c r="D384" s="146"/>
      <c r="E384" s="147"/>
      <c r="F384" s="148"/>
      <c r="G384" s="169"/>
      <c r="H384" s="148"/>
      <c r="I384" s="148"/>
      <c r="J384" s="150"/>
      <c r="K384" s="151"/>
      <c r="L384" s="126" t="str">
        <f>IF(E384="","",VLOOKUP(K384,日曆!$A$2:$E$1300,5,0))</f>
        <v/>
      </c>
      <c r="M384" s="151"/>
      <c r="N384" s="151"/>
      <c r="O384" s="151"/>
      <c r="P384" s="151"/>
      <c r="Q384" s="144" t="str">
        <f t="shared" si="10"/>
        <v/>
      </c>
      <c r="R384" s="152"/>
      <c r="S384" s="153"/>
      <c r="T384" s="124"/>
      <c r="U384" s="122" t="str">
        <f t="shared" si="11"/>
        <v/>
      </c>
      <c r="V384" s="214" t="str">
        <f>""</f>
        <v/>
      </c>
    </row>
    <row r="385" spans="1:22" ht="15.6" customHeight="1">
      <c r="A385" s="193"/>
      <c r="B385" s="146"/>
      <c r="C385" s="146"/>
      <c r="D385" s="146"/>
      <c r="E385" s="147"/>
      <c r="F385" s="148"/>
      <c r="G385" s="169"/>
      <c r="H385" s="148"/>
      <c r="I385" s="148"/>
      <c r="J385" s="150"/>
      <c r="K385" s="151"/>
      <c r="L385" s="126" t="str">
        <f>IF(E385="","",VLOOKUP(K385,日曆!$A$2:$E$1300,5,0))</f>
        <v/>
      </c>
      <c r="M385" s="151"/>
      <c r="N385" s="151"/>
      <c r="O385" s="151"/>
      <c r="P385" s="151"/>
      <c r="Q385" s="144" t="str">
        <f t="shared" si="10"/>
        <v/>
      </c>
      <c r="R385" s="152"/>
      <c r="S385" s="153"/>
      <c r="T385" s="124"/>
      <c r="U385" s="122" t="str">
        <f t="shared" si="11"/>
        <v/>
      </c>
      <c r="V385" s="214" t="str">
        <f>""</f>
        <v/>
      </c>
    </row>
    <row r="386" spans="1:22" ht="15.6" customHeight="1">
      <c r="A386" s="193"/>
      <c r="B386" s="146"/>
      <c r="C386" s="146"/>
      <c r="D386" s="146"/>
      <c r="E386" s="147"/>
      <c r="F386" s="148"/>
      <c r="G386" s="169"/>
      <c r="H386" s="148"/>
      <c r="I386" s="148"/>
      <c r="J386" s="150"/>
      <c r="K386" s="151"/>
      <c r="L386" s="126" t="str">
        <f>IF(E386="","",VLOOKUP(K386,日曆!$A$2:$E$1300,5,0))</f>
        <v/>
      </c>
      <c r="M386" s="151"/>
      <c r="N386" s="151"/>
      <c r="O386" s="151"/>
      <c r="P386" s="151"/>
      <c r="Q386" s="144" t="str">
        <f t="shared" si="10"/>
        <v/>
      </c>
      <c r="R386" s="152"/>
      <c r="S386" s="153"/>
      <c r="T386" s="124"/>
      <c r="U386" s="122" t="str">
        <f t="shared" si="11"/>
        <v/>
      </c>
      <c r="V386" s="214" t="str">
        <f>""</f>
        <v/>
      </c>
    </row>
    <row r="387" spans="1:22" ht="15.6" customHeight="1">
      <c r="A387" s="193"/>
      <c r="B387" s="146"/>
      <c r="C387" s="146"/>
      <c r="D387" s="146"/>
      <c r="E387" s="147"/>
      <c r="F387" s="148"/>
      <c r="G387" s="169"/>
      <c r="H387" s="148"/>
      <c r="I387" s="148"/>
      <c r="J387" s="150"/>
      <c r="K387" s="151"/>
      <c r="L387" s="126" t="str">
        <f>IF(E387="","",VLOOKUP(K387,日曆!$A$2:$E$1300,5,0))</f>
        <v/>
      </c>
      <c r="M387" s="151"/>
      <c r="N387" s="151"/>
      <c r="O387" s="151"/>
      <c r="P387" s="151"/>
      <c r="Q387" s="144" t="str">
        <f t="shared" ref="Q387:Q450" si="12">IF(E387="","",IF(R387="",N387*160,""))</f>
        <v/>
      </c>
      <c r="R387" s="152"/>
      <c r="S387" s="153"/>
      <c r="T387" s="124"/>
      <c r="U387" s="122" t="str">
        <f t="shared" ref="U387:U450" si="13">IF(E387="","",LEFT(K387,3)&amp;"年"&amp;RIGHT(LEFT(K387,5),2)&amp;"月")</f>
        <v/>
      </c>
      <c r="V387" s="214" t="str">
        <f>""</f>
        <v/>
      </c>
    </row>
    <row r="388" spans="1:22" ht="15.6" customHeight="1">
      <c r="A388" s="193"/>
      <c r="B388" s="146"/>
      <c r="C388" s="146"/>
      <c r="D388" s="146"/>
      <c r="E388" s="147"/>
      <c r="F388" s="148"/>
      <c r="G388" s="169"/>
      <c r="H388" s="148"/>
      <c r="I388" s="148"/>
      <c r="J388" s="150"/>
      <c r="K388" s="151"/>
      <c r="L388" s="126" t="str">
        <f>IF(E388="","",VLOOKUP(K388,日曆!$A$2:$E$1300,5,0))</f>
        <v/>
      </c>
      <c r="M388" s="151"/>
      <c r="N388" s="151"/>
      <c r="O388" s="151"/>
      <c r="P388" s="151"/>
      <c r="Q388" s="144" t="str">
        <f t="shared" si="12"/>
        <v/>
      </c>
      <c r="R388" s="152"/>
      <c r="S388" s="153"/>
      <c r="T388" s="124"/>
      <c r="U388" s="122" t="str">
        <f t="shared" si="13"/>
        <v/>
      </c>
      <c r="V388" s="214" t="str">
        <f>""</f>
        <v/>
      </c>
    </row>
    <row r="389" spans="1:22" ht="15.6" customHeight="1">
      <c r="A389" s="193"/>
      <c r="B389" s="146"/>
      <c r="C389" s="146"/>
      <c r="D389" s="146"/>
      <c r="E389" s="147"/>
      <c r="F389" s="148"/>
      <c r="G389" s="169"/>
      <c r="H389" s="148"/>
      <c r="I389" s="148"/>
      <c r="J389" s="150"/>
      <c r="K389" s="151"/>
      <c r="L389" s="126" t="str">
        <f>IF(E389="","",VLOOKUP(K389,日曆!$A$2:$E$1300,5,0))</f>
        <v/>
      </c>
      <c r="M389" s="151"/>
      <c r="N389" s="151"/>
      <c r="O389" s="151"/>
      <c r="P389" s="151"/>
      <c r="Q389" s="144" t="str">
        <f t="shared" si="12"/>
        <v/>
      </c>
      <c r="R389" s="152"/>
      <c r="S389" s="153"/>
      <c r="T389" s="124"/>
      <c r="U389" s="122" t="str">
        <f t="shared" si="13"/>
        <v/>
      </c>
      <c r="V389" s="214" t="str">
        <f>""</f>
        <v/>
      </c>
    </row>
    <row r="390" spans="1:22" ht="15.6" customHeight="1">
      <c r="A390" s="193"/>
      <c r="B390" s="146"/>
      <c r="C390" s="146"/>
      <c r="D390" s="146"/>
      <c r="E390" s="147"/>
      <c r="F390" s="148"/>
      <c r="G390" s="169"/>
      <c r="H390" s="148"/>
      <c r="I390" s="148"/>
      <c r="J390" s="150"/>
      <c r="K390" s="151"/>
      <c r="L390" s="126" t="str">
        <f>IF(E390="","",VLOOKUP(K390,日曆!$A$2:$E$1300,5,0))</f>
        <v/>
      </c>
      <c r="M390" s="151"/>
      <c r="N390" s="151"/>
      <c r="O390" s="151"/>
      <c r="P390" s="151"/>
      <c r="Q390" s="144" t="str">
        <f t="shared" si="12"/>
        <v/>
      </c>
      <c r="R390" s="152"/>
      <c r="S390" s="153"/>
      <c r="T390" s="124"/>
      <c r="U390" s="122" t="str">
        <f t="shared" si="13"/>
        <v/>
      </c>
      <c r="V390" s="214" t="str">
        <f>""</f>
        <v/>
      </c>
    </row>
    <row r="391" spans="1:22" ht="15.6" customHeight="1">
      <c r="A391" s="193"/>
      <c r="B391" s="146"/>
      <c r="C391" s="146"/>
      <c r="D391" s="146"/>
      <c r="E391" s="147"/>
      <c r="F391" s="148"/>
      <c r="G391" s="169"/>
      <c r="H391" s="148"/>
      <c r="I391" s="148"/>
      <c r="J391" s="150"/>
      <c r="K391" s="151"/>
      <c r="L391" s="126" t="str">
        <f>IF(E391="","",VLOOKUP(K391,日曆!$A$2:$E$1300,5,0))</f>
        <v/>
      </c>
      <c r="M391" s="151"/>
      <c r="N391" s="151"/>
      <c r="O391" s="151"/>
      <c r="P391" s="151"/>
      <c r="Q391" s="144" t="str">
        <f t="shared" si="12"/>
        <v/>
      </c>
      <c r="R391" s="152"/>
      <c r="S391" s="153"/>
      <c r="T391" s="124"/>
      <c r="U391" s="122" t="str">
        <f t="shared" si="13"/>
        <v/>
      </c>
      <c r="V391" s="214" t="str">
        <f>""</f>
        <v/>
      </c>
    </row>
    <row r="392" spans="1:22" ht="15.6" customHeight="1">
      <c r="A392" s="193"/>
      <c r="B392" s="146"/>
      <c r="C392" s="146"/>
      <c r="D392" s="146"/>
      <c r="E392" s="147"/>
      <c r="F392" s="148"/>
      <c r="G392" s="169"/>
      <c r="H392" s="148"/>
      <c r="I392" s="148"/>
      <c r="J392" s="150"/>
      <c r="K392" s="151"/>
      <c r="L392" s="126" t="str">
        <f>IF(E392="","",VLOOKUP(K392,日曆!$A$2:$E$1300,5,0))</f>
        <v/>
      </c>
      <c r="M392" s="151"/>
      <c r="N392" s="151"/>
      <c r="O392" s="151"/>
      <c r="P392" s="151"/>
      <c r="Q392" s="144" t="str">
        <f t="shared" si="12"/>
        <v/>
      </c>
      <c r="R392" s="152"/>
      <c r="S392" s="153"/>
      <c r="T392" s="124"/>
      <c r="U392" s="122" t="str">
        <f t="shared" si="13"/>
        <v/>
      </c>
      <c r="V392" s="214" t="str">
        <f>""</f>
        <v/>
      </c>
    </row>
    <row r="393" spans="1:22" ht="15.6" customHeight="1">
      <c r="A393" s="193"/>
      <c r="B393" s="146"/>
      <c r="C393" s="146"/>
      <c r="D393" s="146"/>
      <c r="E393" s="147"/>
      <c r="F393" s="148"/>
      <c r="G393" s="169"/>
      <c r="H393" s="148"/>
      <c r="I393" s="148"/>
      <c r="J393" s="150"/>
      <c r="K393" s="151"/>
      <c r="L393" s="126" t="str">
        <f>IF(E393="","",VLOOKUP(K393,日曆!$A$2:$E$1300,5,0))</f>
        <v/>
      </c>
      <c r="M393" s="151"/>
      <c r="N393" s="151"/>
      <c r="O393" s="151"/>
      <c r="P393" s="151"/>
      <c r="Q393" s="144" t="str">
        <f t="shared" si="12"/>
        <v/>
      </c>
      <c r="R393" s="152"/>
      <c r="S393" s="153"/>
      <c r="T393" s="124"/>
      <c r="U393" s="122" t="str">
        <f t="shared" si="13"/>
        <v/>
      </c>
      <c r="V393" s="214" t="str">
        <f>""</f>
        <v/>
      </c>
    </row>
    <row r="394" spans="1:22" ht="15.6" customHeight="1">
      <c r="A394" s="193"/>
      <c r="B394" s="146"/>
      <c r="C394" s="146"/>
      <c r="D394" s="146"/>
      <c r="E394" s="147"/>
      <c r="F394" s="148"/>
      <c r="G394" s="169"/>
      <c r="H394" s="148"/>
      <c r="I394" s="148"/>
      <c r="J394" s="150"/>
      <c r="K394" s="151"/>
      <c r="L394" s="126" t="str">
        <f>IF(E394="","",VLOOKUP(K394,日曆!$A$2:$E$1300,5,0))</f>
        <v/>
      </c>
      <c r="M394" s="151"/>
      <c r="N394" s="151"/>
      <c r="O394" s="151"/>
      <c r="P394" s="151"/>
      <c r="Q394" s="144" t="str">
        <f t="shared" si="12"/>
        <v/>
      </c>
      <c r="R394" s="152"/>
      <c r="S394" s="153"/>
      <c r="T394" s="124"/>
      <c r="U394" s="122" t="str">
        <f t="shared" si="13"/>
        <v/>
      </c>
      <c r="V394" s="214" t="str">
        <f>""</f>
        <v/>
      </c>
    </row>
    <row r="395" spans="1:22" ht="15.6" customHeight="1">
      <c r="A395" s="193"/>
      <c r="B395" s="146"/>
      <c r="C395" s="146"/>
      <c r="D395" s="146"/>
      <c r="E395" s="147"/>
      <c r="F395" s="148"/>
      <c r="G395" s="169"/>
      <c r="H395" s="148"/>
      <c r="I395" s="148"/>
      <c r="J395" s="150"/>
      <c r="K395" s="151"/>
      <c r="L395" s="126" t="str">
        <f>IF(E395="","",VLOOKUP(K395,日曆!$A$2:$E$1300,5,0))</f>
        <v/>
      </c>
      <c r="M395" s="151"/>
      <c r="N395" s="151"/>
      <c r="O395" s="151"/>
      <c r="P395" s="151"/>
      <c r="Q395" s="144" t="str">
        <f t="shared" si="12"/>
        <v/>
      </c>
      <c r="R395" s="152"/>
      <c r="S395" s="153"/>
      <c r="T395" s="124"/>
      <c r="U395" s="122" t="str">
        <f t="shared" si="13"/>
        <v/>
      </c>
      <c r="V395" s="214" t="str">
        <f>""</f>
        <v/>
      </c>
    </row>
    <row r="396" spans="1:22" ht="15.6" customHeight="1">
      <c r="A396" s="193"/>
      <c r="B396" s="146"/>
      <c r="C396" s="146"/>
      <c r="D396" s="146"/>
      <c r="E396" s="147"/>
      <c r="F396" s="148"/>
      <c r="G396" s="169"/>
      <c r="H396" s="148"/>
      <c r="I396" s="148"/>
      <c r="J396" s="150"/>
      <c r="K396" s="151"/>
      <c r="L396" s="126" t="str">
        <f>IF(E396="","",VLOOKUP(K396,日曆!$A$2:$E$1300,5,0))</f>
        <v/>
      </c>
      <c r="M396" s="151"/>
      <c r="N396" s="151"/>
      <c r="O396" s="151"/>
      <c r="P396" s="151"/>
      <c r="Q396" s="144" t="str">
        <f t="shared" si="12"/>
        <v/>
      </c>
      <c r="R396" s="152"/>
      <c r="S396" s="153"/>
      <c r="T396" s="124"/>
      <c r="U396" s="122" t="str">
        <f t="shared" si="13"/>
        <v/>
      </c>
      <c r="V396" s="214" t="str">
        <f>""</f>
        <v/>
      </c>
    </row>
    <row r="397" spans="1:22" ht="15.6" customHeight="1">
      <c r="A397" s="193"/>
      <c r="B397" s="146"/>
      <c r="C397" s="146"/>
      <c r="D397" s="146"/>
      <c r="E397" s="147"/>
      <c r="F397" s="148"/>
      <c r="G397" s="169"/>
      <c r="H397" s="148"/>
      <c r="I397" s="148"/>
      <c r="J397" s="150"/>
      <c r="K397" s="151"/>
      <c r="L397" s="126" t="str">
        <f>IF(E397="","",VLOOKUP(K397,日曆!$A$2:$E$1300,5,0))</f>
        <v/>
      </c>
      <c r="M397" s="151"/>
      <c r="N397" s="151"/>
      <c r="O397" s="151"/>
      <c r="P397" s="151"/>
      <c r="Q397" s="144" t="str">
        <f t="shared" si="12"/>
        <v/>
      </c>
      <c r="R397" s="152"/>
      <c r="S397" s="153"/>
      <c r="T397" s="124"/>
      <c r="U397" s="122" t="str">
        <f t="shared" si="13"/>
        <v/>
      </c>
      <c r="V397" s="214" t="str">
        <f>""</f>
        <v/>
      </c>
    </row>
    <row r="398" spans="1:22" ht="15.6" customHeight="1">
      <c r="A398" s="193"/>
      <c r="B398" s="146"/>
      <c r="C398" s="146"/>
      <c r="D398" s="146"/>
      <c r="E398" s="147"/>
      <c r="F398" s="148"/>
      <c r="G398" s="169"/>
      <c r="H398" s="148"/>
      <c r="I398" s="148"/>
      <c r="J398" s="150"/>
      <c r="K398" s="151"/>
      <c r="L398" s="126" t="str">
        <f>IF(E398="","",VLOOKUP(K398,日曆!$A$2:$E$1300,5,0))</f>
        <v/>
      </c>
      <c r="M398" s="151"/>
      <c r="N398" s="151"/>
      <c r="O398" s="151"/>
      <c r="P398" s="151"/>
      <c r="Q398" s="144" t="str">
        <f t="shared" si="12"/>
        <v/>
      </c>
      <c r="R398" s="152"/>
      <c r="S398" s="153"/>
      <c r="T398" s="124"/>
      <c r="U398" s="122" t="str">
        <f t="shared" si="13"/>
        <v/>
      </c>
      <c r="V398" s="214" t="str">
        <f>""</f>
        <v/>
      </c>
    </row>
    <row r="399" spans="1:22" ht="15.6" customHeight="1">
      <c r="A399" s="193"/>
      <c r="B399" s="146"/>
      <c r="C399" s="146"/>
      <c r="D399" s="146"/>
      <c r="E399" s="147"/>
      <c r="F399" s="148"/>
      <c r="G399" s="169"/>
      <c r="H399" s="148"/>
      <c r="I399" s="148"/>
      <c r="J399" s="150"/>
      <c r="K399" s="151"/>
      <c r="L399" s="126" t="str">
        <f>IF(E399="","",VLOOKUP(K399,日曆!$A$2:$E$1300,5,0))</f>
        <v/>
      </c>
      <c r="M399" s="151"/>
      <c r="N399" s="151"/>
      <c r="O399" s="151"/>
      <c r="P399" s="151"/>
      <c r="Q399" s="144" t="str">
        <f t="shared" si="12"/>
        <v/>
      </c>
      <c r="R399" s="152"/>
      <c r="S399" s="153"/>
      <c r="T399" s="124"/>
      <c r="U399" s="122" t="str">
        <f t="shared" si="13"/>
        <v/>
      </c>
      <c r="V399" s="214" t="str">
        <f>""</f>
        <v/>
      </c>
    </row>
    <row r="400" spans="1:22" ht="15.6" customHeight="1">
      <c r="A400" s="193"/>
      <c r="B400" s="146"/>
      <c r="C400" s="146"/>
      <c r="D400" s="146"/>
      <c r="E400" s="147"/>
      <c r="F400" s="148"/>
      <c r="G400" s="169"/>
      <c r="H400" s="148"/>
      <c r="I400" s="148"/>
      <c r="J400" s="150"/>
      <c r="K400" s="151"/>
      <c r="L400" s="126" t="str">
        <f>IF(E400="","",VLOOKUP(K400,日曆!$A$2:$E$1300,5,0))</f>
        <v/>
      </c>
      <c r="M400" s="151"/>
      <c r="N400" s="151"/>
      <c r="O400" s="151"/>
      <c r="P400" s="151"/>
      <c r="Q400" s="144" t="str">
        <f t="shared" si="12"/>
        <v/>
      </c>
      <c r="R400" s="152"/>
      <c r="S400" s="153"/>
      <c r="T400" s="124"/>
      <c r="U400" s="122" t="str">
        <f t="shared" si="13"/>
        <v/>
      </c>
      <c r="V400" s="214" t="str">
        <f>""</f>
        <v/>
      </c>
    </row>
    <row r="401" spans="1:22" ht="15.6" customHeight="1">
      <c r="A401" s="193"/>
      <c r="B401" s="146"/>
      <c r="C401" s="146"/>
      <c r="D401" s="146"/>
      <c r="E401" s="147"/>
      <c r="F401" s="148"/>
      <c r="G401" s="169"/>
      <c r="H401" s="148"/>
      <c r="I401" s="148"/>
      <c r="J401" s="150"/>
      <c r="K401" s="151"/>
      <c r="L401" s="126" t="str">
        <f>IF(E401="","",VLOOKUP(K401,日曆!$A$2:$E$1300,5,0))</f>
        <v/>
      </c>
      <c r="M401" s="151"/>
      <c r="N401" s="151"/>
      <c r="O401" s="151"/>
      <c r="P401" s="151"/>
      <c r="Q401" s="144" t="str">
        <f t="shared" si="12"/>
        <v/>
      </c>
      <c r="R401" s="152"/>
      <c r="S401" s="153"/>
      <c r="T401" s="124"/>
      <c r="U401" s="122" t="str">
        <f t="shared" si="13"/>
        <v/>
      </c>
      <c r="V401" s="214" t="str">
        <f>""</f>
        <v/>
      </c>
    </row>
    <row r="402" spans="1:22" ht="15.6" customHeight="1">
      <c r="A402" s="193"/>
      <c r="B402" s="146"/>
      <c r="C402" s="146"/>
      <c r="D402" s="146"/>
      <c r="E402" s="147"/>
      <c r="F402" s="148"/>
      <c r="G402" s="169"/>
      <c r="H402" s="148"/>
      <c r="I402" s="148"/>
      <c r="J402" s="150"/>
      <c r="K402" s="151"/>
      <c r="L402" s="126" t="str">
        <f>IF(E402="","",VLOOKUP(K402,日曆!$A$2:$E$1300,5,0))</f>
        <v/>
      </c>
      <c r="M402" s="151"/>
      <c r="N402" s="151"/>
      <c r="O402" s="151"/>
      <c r="P402" s="151"/>
      <c r="Q402" s="144" t="str">
        <f t="shared" si="12"/>
        <v/>
      </c>
      <c r="R402" s="152"/>
      <c r="S402" s="153"/>
      <c r="T402" s="124"/>
      <c r="U402" s="122" t="str">
        <f t="shared" si="13"/>
        <v/>
      </c>
      <c r="V402" s="214" t="str">
        <f>""</f>
        <v/>
      </c>
    </row>
    <row r="403" spans="1:22" ht="15.6" customHeight="1">
      <c r="A403" s="193"/>
      <c r="B403" s="146"/>
      <c r="C403" s="146"/>
      <c r="D403" s="146"/>
      <c r="E403" s="147"/>
      <c r="F403" s="148"/>
      <c r="G403" s="169"/>
      <c r="H403" s="148"/>
      <c r="I403" s="148"/>
      <c r="J403" s="150"/>
      <c r="K403" s="151"/>
      <c r="L403" s="126" t="str">
        <f>IF(E403="","",VLOOKUP(K403,日曆!$A$2:$E$1300,5,0))</f>
        <v/>
      </c>
      <c r="M403" s="151"/>
      <c r="N403" s="151"/>
      <c r="O403" s="151"/>
      <c r="P403" s="151"/>
      <c r="Q403" s="144" t="str">
        <f t="shared" si="12"/>
        <v/>
      </c>
      <c r="R403" s="152"/>
      <c r="S403" s="153"/>
      <c r="T403" s="124"/>
      <c r="U403" s="122" t="str">
        <f t="shared" si="13"/>
        <v/>
      </c>
      <c r="V403" s="214" t="str">
        <f>""</f>
        <v/>
      </c>
    </row>
    <row r="404" spans="1:22" ht="15.6" customHeight="1">
      <c r="A404" s="193"/>
      <c r="B404" s="146"/>
      <c r="C404" s="146"/>
      <c r="D404" s="146"/>
      <c r="E404" s="147"/>
      <c r="F404" s="148"/>
      <c r="G404" s="169"/>
      <c r="H404" s="148"/>
      <c r="I404" s="148"/>
      <c r="J404" s="150"/>
      <c r="K404" s="151"/>
      <c r="L404" s="126" t="str">
        <f>IF(E404="","",VLOOKUP(K404,日曆!$A$2:$E$1300,5,0))</f>
        <v/>
      </c>
      <c r="M404" s="151"/>
      <c r="N404" s="151"/>
      <c r="O404" s="151"/>
      <c r="P404" s="151"/>
      <c r="Q404" s="144" t="str">
        <f t="shared" si="12"/>
        <v/>
      </c>
      <c r="R404" s="152"/>
      <c r="S404" s="153"/>
      <c r="T404" s="124"/>
      <c r="U404" s="122" t="str">
        <f t="shared" si="13"/>
        <v/>
      </c>
      <c r="V404" s="214" t="str">
        <f>""</f>
        <v/>
      </c>
    </row>
    <row r="405" spans="1:22" ht="15.6" customHeight="1">
      <c r="A405" s="193"/>
      <c r="B405" s="146"/>
      <c r="C405" s="146"/>
      <c r="D405" s="146"/>
      <c r="E405" s="147"/>
      <c r="F405" s="148"/>
      <c r="G405" s="169"/>
      <c r="H405" s="148"/>
      <c r="I405" s="148"/>
      <c r="J405" s="150"/>
      <c r="K405" s="151"/>
      <c r="L405" s="126" t="str">
        <f>IF(E405="","",VLOOKUP(K405,日曆!$A$2:$E$1300,5,0))</f>
        <v/>
      </c>
      <c r="M405" s="151"/>
      <c r="N405" s="151"/>
      <c r="O405" s="151"/>
      <c r="P405" s="151"/>
      <c r="Q405" s="144" t="str">
        <f t="shared" si="12"/>
        <v/>
      </c>
      <c r="R405" s="152"/>
      <c r="S405" s="153"/>
      <c r="T405" s="124"/>
      <c r="U405" s="122" t="str">
        <f t="shared" si="13"/>
        <v/>
      </c>
      <c r="V405" s="214" t="str">
        <f>""</f>
        <v/>
      </c>
    </row>
    <row r="406" spans="1:22" ht="15.6" customHeight="1">
      <c r="A406" s="193"/>
      <c r="B406" s="146"/>
      <c r="C406" s="146"/>
      <c r="D406" s="146"/>
      <c r="E406" s="147"/>
      <c r="F406" s="148"/>
      <c r="G406" s="169"/>
      <c r="H406" s="148"/>
      <c r="I406" s="148"/>
      <c r="J406" s="150"/>
      <c r="K406" s="151"/>
      <c r="L406" s="126" t="str">
        <f>IF(E406="","",VLOOKUP(K406,日曆!$A$2:$E$1300,5,0))</f>
        <v/>
      </c>
      <c r="M406" s="151"/>
      <c r="N406" s="151"/>
      <c r="O406" s="151"/>
      <c r="P406" s="151"/>
      <c r="Q406" s="144" t="str">
        <f t="shared" si="12"/>
        <v/>
      </c>
      <c r="R406" s="152"/>
      <c r="S406" s="153"/>
      <c r="T406" s="124"/>
      <c r="U406" s="122" t="str">
        <f t="shared" si="13"/>
        <v/>
      </c>
      <c r="V406" s="214" t="str">
        <f>""</f>
        <v/>
      </c>
    </row>
    <row r="407" spans="1:22" ht="15.6" customHeight="1">
      <c r="A407" s="193"/>
      <c r="B407" s="146"/>
      <c r="C407" s="146"/>
      <c r="D407" s="146"/>
      <c r="E407" s="147"/>
      <c r="F407" s="148"/>
      <c r="G407" s="169"/>
      <c r="H407" s="148"/>
      <c r="I407" s="148"/>
      <c r="J407" s="150"/>
      <c r="K407" s="151"/>
      <c r="L407" s="126" t="str">
        <f>IF(E407="","",VLOOKUP(K407,日曆!$A$2:$E$1300,5,0))</f>
        <v/>
      </c>
      <c r="M407" s="151"/>
      <c r="N407" s="151"/>
      <c r="O407" s="151"/>
      <c r="P407" s="151"/>
      <c r="Q407" s="144" t="str">
        <f t="shared" si="12"/>
        <v/>
      </c>
      <c r="R407" s="152"/>
      <c r="S407" s="153"/>
      <c r="T407" s="124"/>
      <c r="U407" s="122" t="str">
        <f t="shared" si="13"/>
        <v/>
      </c>
      <c r="V407" s="214" t="str">
        <f>""</f>
        <v/>
      </c>
    </row>
    <row r="408" spans="1:22" ht="15.6" customHeight="1">
      <c r="A408" s="193"/>
      <c r="B408" s="146"/>
      <c r="C408" s="146"/>
      <c r="D408" s="146"/>
      <c r="E408" s="147"/>
      <c r="F408" s="148"/>
      <c r="G408" s="169"/>
      <c r="H408" s="148"/>
      <c r="I408" s="148"/>
      <c r="J408" s="150"/>
      <c r="K408" s="151"/>
      <c r="L408" s="126" t="str">
        <f>IF(E408="","",VLOOKUP(K408,日曆!$A$2:$E$1300,5,0))</f>
        <v/>
      </c>
      <c r="M408" s="151"/>
      <c r="N408" s="151"/>
      <c r="O408" s="151"/>
      <c r="P408" s="151"/>
      <c r="Q408" s="144" t="str">
        <f t="shared" si="12"/>
        <v/>
      </c>
      <c r="R408" s="152"/>
      <c r="S408" s="153"/>
      <c r="T408" s="124"/>
      <c r="U408" s="122" t="str">
        <f t="shared" si="13"/>
        <v/>
      </c>
      <c r="V408" s="214" t="str">
        <f>""</f>
        <v/>
      </c>
    </row>
    <row r="409" spans="1:22" ht="15.6" customHeight="1">
      <c r="A409" s="193"/>
      <c r="B409" s="146"/>
      <c r="C409" s="146"/>
      <c r="D409" s="146"/>
      <c r="E409" s="147"/>
      <c r="F409" s="148"/>
      <c r="G409" s="169"/>
      <c r="H409" s="148"/>
      <c r="I409" s="148"/>
      <c r="J409" s="150"/>
      <c r="K409" s="151"/>
      <c r="L409" s="126" t="str">
        <f>IF(E409="","",VLOOKUP(K409,日曆!$A$2:$E$1300,5,0))</f>
        <v/>
      </c>
      <c r="M409" s="151"/>
      <c r="N409" s="151"/>
      <c r="O409" s="151"/>
      <c r="P409" s="151"/>
      <c r="Q409" s="144" t="str">
        <f t="shared" si="12"/>
        <v/>
      </c>
      <c r="R409" s="152"/>
      <c r="S409" s="153"/>
      <c r="T409" s="124"/>
      <c r="U409" s="122" t="str">
        <f t="shared" si="13"/>
        <v/>
      </c>
      <c r="V409" s="214" t="str">
        <f>""</f>
        <v/>
      </c>
    </row>
    <row r="410" spans="1:22" ht="15.6" customHeight="1">
      <c r="A410" s="193"/>
      <c r="B410" s="146"/>
      <c r="C410" s="146"/>
      <c r="D410" s="146"/>
      <c r="E410" s="147"/>
      <c r="F410" s="148"/>
      <c r="G410" s="169"/>
      <c r="H410" s="148"/>
      <c r="I410" s="148"/>
      <c r="J410" s="150"/>
      <c r="K410" s="151"/>
      <c r="L410" s="126" t="str">
        <f>IF(E410="","",VLOOKUP(K410,日曆!$A$2:$E$1300,5,0))</f>
        <v/>
      </c>
      <c r="M410" s="151"/>
      <c r="N410" s="151"/>
      <c r="O410" s="151"/>
      <c r="P410" s="151"/>
      <c r="Q410" s="144" t="str">
        <f t="shared" si="12"/>
        <v/>
      </c>
      <c r="R410" s="152"/>
      <c r="S410" s="153"/>
      <c r="T410" s="124"/>
      <c r="U410" s="122" t="str">
        <f t="shared" si="13"/>
        <v/>
      </c>
      <c r="V410" s="214" t="str">
        <f>""</f>
        <v/>
      </c>
    </row>
    <row r="411" spans="1:22" ht="15.6" customHeight="1">
      <c r="A411" s="193"/>
      <c r="B411" s="146"/>
      <c r="C411" s="146"/>
      <c r="D411" s="146"/>
      <c r="E411" s="147"/>
      <c r="F411" s="148"/>
      <c r="G411" s="169"/>
      <c r="H411" s="148"/>
      <c r="I411" s="148"/>
      <c r="J411" s="150"/>
      <c r="K411" s="151"/>
      <c r="L411" s="126" t="str">
        <f>IF(E411="","",VLOOKUP(K411,日曆!$A$2:$E$1300,5,0))</f>
        <v/>
      </c>
      <c r="M411" s="151"/>
      <c r="N411" s="151"/>
      <c r="O411" s="151"/>
      <c r="P411" s="151"/>
      <c r="Q411" s="144" t="str">
        <f t="shared" si="12"/>
        <v/>
      </c>
      <c r="R411" s="152"/>
      <c r="S411" s="153"/>
      <c r="T411" s="124"/>
      <c r="U411" s="122" t="str">
        <f t="shared" si="13"/>
        <v/>
      </c>
      <c r="V411" s="214" t="str">
        <f>""</f>
        <v/>
      </c>
    </row>
    <row r="412" spans="1:22" ht="15.6" customHeight="1">
      <c r="A412" s="193"/>
      <c r="B412" s="146"/>
      <c r="C412" s="146"/>
      <c r="D412" s="146"/>
      <c r="E412" s="147"/>
      <c r="F412" s="148"/>
      <c r="G412" s="169"/>
      <c r="H412" s="148"/>
      <c r="I412" s="148"/>
      <c r="J412" s="150"/>
      <c r="K412" s="151"/>
      <c r="L412" s="126" t="str">
        <f>IF(E412="","",VLOOKUP(K412,日曆!$A$2:$E$1300,5,0))</f>
        <v/>
      </c>
      <c r="M412" s="151"/>
      <c r="N412" s="151"/>
      <c r="O412" s="151"/>
      <c r="P412" s="151"/>
      <c r="Q412" s="144" t="str">
        <f t="shared" si="12"/>
        <v/>
      </c>
      <c r="R412" s="152"/>
      <c r="S412" s="153"/>
      <c r="T412" s="124"/>
      <c r="U412" s="122" t="str">
        <f t="shared" si="13"/>
        <v/>
      </c>
      <c r="V412" s="214" t="str">
        <f>""</f>
        <v/>
      </c>
    </row>
    <row r="413" spans="1:22" ht="15.6" customHeight="1">
      <c r="A413" s="193"/>
      <c r="B413" s="146"/>
      <c r="C413" s="146"/>
      <c r="D413" s="146"/>
      <c r="E413" s="147"/>
      <c r="F413" s="148"/>
      <c r="G413" s="169"/>
      <c r="H413" s="148"/>
      <c r="I413" s="148"/>
      <c r="J413" s="150"/>
      <c r="K413" s="151"/>
      <c r="L413" s="126" t="str">
        <f>IF(E413="","",VLOOKUP(K413,日曆!$A$2:$E$1300,5,0))</f>
        <v/>
      </c>
      <c r="M413" s="151"/>
      <c r="N413" s="151"/>
      <c r="O413" s="151"/>
      <c r="P413" s="151"/>
      <c r="Q413" s="144" t="str">
        <f t="shared" si="12"/>
        <v/>
      </c>
      <c r="R413" s="152"/>
      <c r="S413" s="153"/>
      <c r="T413" s="124"/>
      <c r="U413" s="122" t="str">
        <f t="shared" si="13"/>
        <v/>
      </c>
      <c r="V413" s="214" t="str">
        <f>""</f>
        <v/>
      </c>
    </row>
    <row r="414" spans="1:22" ht="15.6" customHeight="1">
      <c r="A414" s="193"/>
      <c r="B414" s="146"/>
      <c r="C414" s="146"/>
      <c r="D414" s="146"/>
      <c r="E414" s="147"/>
      <c r="F414" s="148"/>
      <c r="G414" s="169"/>
      <c r="H414" s="148"/>
      <c r="I414" s="148"/>
      <c r="J414" s="150"/>
      <c r="K414" s="151"/>
      <c r="L414" s="126" t="str">
        <f>IF(E414="","",VLOOKUP(K414,日曆!$A$2:$E$1300,5,0))</f>
        <v/>
      </c>
      <c r="M414" s="151"/>
      <c r="N414" s="151"/>
      <c r="O414" s="151"/>
      <c r="P414" s="151"/>
      <c r="Q414" s="144" t="str">
        <f t="shared" si="12"/>
        <v/>
      </c>
      <c r="R414" s="152"/>
      <c r="S414" s="153"/>
      <c r="T414" s="124"/>
      <c r="U414" s="122" t="str">
        <f t="shared" si="13"/>
        <v/>
      </c>
      <c r="V414" s="214" t="str">
        <f>""</f>
        <v/>
      </c>
    </row>
    <row r="415" spans="1:22" ht="15.6" customHeight="1">
      <c r="A415" s="193"/>
      <c r="B415" s="146"/>
      <c r="C415" s="146"/>
      <c r="D415" s="146"/>
      <c r="E415" s="147"/>
      <c r="F415" s="148"/>
      <c r="G415" s="169"/>
      <c r="H415" s="148"/>
      <c r="I415" s="148"/>
      <c r="J415" s="150"/>
      <c r="K415" s="151"/>
      <c r="L415" s="126" t="str">
        <f>IF(E415="","",VLOOKUP(K415,日曆!$A$2:$E$1300,5,0))</f>
        <v/>
      </c>
      <c r="M415" s="151"/>
      <c r="N415" s="151"/>
      <c r="O415" s="151"/>
      <c r="P415" s="151"/>
      <c r="Q415" s="144" t="str">
        <f t="shared" si="12"/>
        <v/>
      </c>
      <c r="R415" s="152"/>
      <c r="S415" s="153"/>
      <c r="T415" s="124"/>
      <c r="U415" s="122" t="str">
        <f t="shared" si="13"/>
        <v/>
      </c>
      <c r="V415" s="214" t="str">
        <f>""</f>
        <v/>
      </c>
    </row>
    <row r="416" spans="1:22" ht="15.6" customHeight="1">
      <c r="A416" s="193"/>
      <c r="B416" s="146"/>
      <c r="C416" s="146"/>
      <c r="D416" s="146"/>
      <c r="E416" s="147"/>
      <c r="F416" s="148"/>
      <c r="G416" s="169"/>
      <c r="H416" s="148"/>
      <c r="I416" s="148"/>
      <c r="J416" s="150"/>
      <c r="K416" s="151"/>
      <c r="L416" s="126" t="str">
        <f>IF(E416="","",VLOOKUP(K416,日曆!$A$2:$E$1300,5,0))</f>
        <v/>
      </c>
      <c r="M416" s="151"/>
      <c r="N416" s="151"/>
      <c r="O416" s="151"/>
      <c r="P416" s="151"/>
      <c r="Q416" s="144" t="str">
        <f t="shared" si="12"/>
        <v/>
      </c>
      <c r="R416" s="152"/>
      <c r="S416" s="153"/>
      <c r="T416" s="124"/>
      <c r="U416" s="122" t="str">
        <f t="shared" si="13"/>
        <v/>
      </c>
      <c r="V416" s="214" t="str">
        <f>""</f>
        <v/>
      </c>
    </row>
    <row r="417" spans="1:22" ht="15.6" customHeight="1">
      <c r="A417" s="193"/>
      <c r="B417" s="146"/>
      <c r="C417" s="146"/>
      <c r="D417" s="146"/>
      <c r="E417" s="147"/>
      <c r="F417" s="148"/>
      <c r="G417" s="169"/>
      <c r="H417" s="148"/>
      <c r="I417" s="148"/>
      <c r="J417" s="150"/>
      <c r="K417" s="151"/>
      <c r="L417" s="126" t="str">
        <f>IF(E417="","",VLOOKUP(K417,日曆!$A$2:$E$1300,5,0))</f>
        <v/>
      </c>
      <c r="M417" s="151"/>
      <c r="N417" s="151"/>
      <c r="O417" s="151"/>
      <c r="P417" s="151"/>
      <c r="Q417" s="144" t="str">
        <f t="shared" si="12"/>
        <v/>
      </c>
      <c r="R417" s="152"/>
      <c r="S417" s="153"/>
      <c r="T417" s="124"/>
      <c r="U417" s="122" t="str">
        <f t="shared" si="13"/>
        <v/>
      </c>
      <c r="V417" s="214" t="str">
        <f>""</f>
        <v/>
      </c>
    </row>
    <row r="418" spans="1:22" ht="15.6" customHeight="1">
      <c r="A418" s="193"/>
      <c r="B418" s="146"/>
      <c r="C418" s="146"/>
      <c r="D418" s="146"/>
      <c r="E418" s="147"/>
      <c r="F418" s="148"/>
      <c r="G418" s="169"/>
      <c r="H418" s="148"/>
      <c r="I418" s="148"/>
      <c r="J418" s="150"/>
      <c r="K418" s="151"/>
      <c r="L418" s="126" t="str">
        <f>IF(E418="","",VLOOKUP(K418,日曆!$A$2:$E$1300,5,0))</f>
        <v/>
      </c>
      <c r="M418" s="151"/>
      <c r="N418" s="151"/>
      <c r="O418" s="151"/>
      <c r="P418" s="151"/>
      <c r="Q418" s="144" t="str">
        <f t="shared" si="12"/>
        <v/>
      </c>
      <c r="R418" s="152"/>
      <c r="S418" s="153"/>
      <c r="T418" s="124"/>
      <c r="U418" s="122" t="str">
        <f t="shared" si="13"/>
        <v/>
      </c>
      <c r="V418" s="214" t="str">
        <f>""</f>
        <v/>
      </c>
    </row>
    <row r="419" spans="1:22" ht="15.6" customHeight="1">
      <c r="A419" s="193"/>
      <c r="B419" s="146"/>
      <c r="C419" s="146"/>
      <c r="D419" s="146"/>
      <c r="E419" s="147"/>
      <c r="F419" s="148"/>
      <c r="G419" s="169"/>
      <c r="H419" s="148"/>
      <c r="I419" s="148"/>
      <c r="J419" s="150"/>
      <c r="K419" s="151"/>
      <c r="L419" s="126" t="str">
        <f>IF(E419="","",VLOOKUP(K419,日曆!$A$2:$E$1300,5,0))</f>
        <v/>
      </c>
      <c r="M419" s="151"/>
      <c r="N419" s="151"/>
      <c r="O419" s="151"/>
      <c r="P419" s="151"/>
      <c r="Q419" s="144" t="str">
        <f t="shared" si="12"/>
        <v/>
      </c>
      <c r="R419" s="152"/>
      <c r="S419" s="153"/>
      <c r="T419" s="124"/>
      <c r="U419" s="122" t="str">
        <f t="shared" si="13"/>
        <v/>
      </c>
      <c r="V419" s="214" t="str">
        <f>""</f>
        <v/>
      </c>
    </row>
    <row r="420" spans="1:22" ht="15.6" customHeight="1">
      <c r="A420" s="193"/>
      <c r="B420" s="146"/>
      <c r="C420" s="146"/>
      <c r="D420" s="146"/>
      <c r="E420" s="147"/>
      <c r="F420" s="148"/>
      <c r="G420" s="169"/>
      <c r="H420" s="148"/>
      <c r="I420" s="148"/>
      <c r="J420" s="150"/>
      <c r="K420" s="151"/>
      <c r="L420" s="126" t="str">
        <f>IF(E420="","",VLOOKUP(K420,日曆!$A$2:$E$1300,5,0))</f>
        <v/>
      </c>
      <c r="M420" s="151"/>
      <c r="N420" s="151"/>
      <c r="O420" s="151"/>
      <c r="P420" s="151"/>
      <c r="Q420" s="144" t="str">
        <f t="shared" si="12"/>
        <v/>
      </c>
      <c r="R420" s="152"/>
      <c r="S420" s="153"/>
      <c r="T420" s="124"/>
      <c r="U420" s="122" t="str">
        <f t="shared" si="13"/>
        <v/>
      </c>
      <c r="V420" s="214" t="str">
        <f>""</f>
        <v/>
      </c>
    </row>
    <row r="421" spans="1:22" ht="15.6" customHeight="1">
      <c r="A421" s="193"/>
      <c r="B421" s="146"/>
      <c r="C421" s="146"/>
      <c r="D421" s="146"/>
      <c r="E421" s="147"/>
      <c r="F421" s="148"/>
      <c r="G421" s="169"/>
      <c r="H421" s="148"/>
      <c r="I421" s="148"/>
      <c r="J421" s="150"/>
      <c r="K421" s="151"/>
      <c r="L421" s="126" t="str">
        <f>IF(E421="","",VLOOKUP(K421,日曆!$A$2:$E$1300,5,0))</f>
        <v/>
      </c>
      <c r="M421" s="151"/>
      <c r="N421" s="151"/>
      <c r="O421" s="151"/>
      <c r="P421" s="151"/>
      <c r="Q421" s="144" t="str">
        <f t="shared" si="12"/>
        <v/>
      </c>
      <c r="R421" s="152"/>
      <c r="S421" s="153"/>
      <c r="T421" s="124"/>
      <c r="U421" s="122" t="str">
        <f t="shared" si="13"/>
        <v/>
      </c>
      <c r="V421" s="214" t="str">
        <f>""</f>
        <v/>
      </c>
    </row>
    <row r="422" spans="1:22" ht="15.6" customHeight="1">
      <c r="A422" s="193"/>
      <c r="B422" s="146"/>
      <c r="C422" s="146"/>
      <c r="D422" s="146"/>
      <c r="E422" s="147"/>
      <c r="F422" s="148"/>
      <c r="G422" s="169"/>
      <c r="H422" s="148"/>
      <c r="I422" s="148"/>
      <c r="J422" s="150"/>
      <c r="K422" s="151"/>
      <c r="L422" s="126" t="str">
        <f>IF(E422="","",VLOOKUP(K422,日曆!$A$2:$E$1300,5,0))</f>
        <v/>
      </c>
      <c r="M422" s="151"/>
      <c r="N422" s="151"/>
      <c r="O422" s="151"/>
      <c r="P422" s="151"/>
      <c r="Q422" s="144" t="str">
        <f t="shared" si="12"/>
        <v/>
      </c>
      <c r="R422" s="152"/>
      <c r="S422" s="153"/>
      <c r="T422" s="124"/>
      <c r="U422" s="122" t="str">
        <f t="shared" si="13"/>
        <v/>
      </c>
      <c r="V422" s="214" t="str">
        <f>""</f>
        <v/>
      </c>
    </row>
    <row r="423" spans="1:22" ht="15.6" customHeight="1">
      <c r="A423" s="193"/>
      <c r="B423" s="146"/>
      <c r="C423" s="146"/>
      <c r="D423" s="146"/>
      <c r="E423" s="147"/>
      <c r="F423" s="148"/>
      <c r="G423" s="169"/>
      <c r="H423" s="148"/>
      <c r="I423" s="148"/>
      <c r="J423" s="150"/>
      <c r="K423" s="151"/>
      <c r="L423" s="126" t="str">
        <f>IF(E423="","",VLOOKUP(K423,日曆!$A$2:$E$1300,5,0))</f>
        <v/>
      </c>
      <c r="M423" s="151"/>
      <c r="N423" s="151"/>
      <c r="O423" s="151"/>
      <c r="P423" s="151"/>
      <c r="Q423" s="144" t="str">
        <f t="shared" si="12"/>
        <v/>
      </c>
      <c r="R423" s="152"/>
      <c r="S423" s="153"/>
      <c r="T423" s="124"/>
      <c r="U423" s="122" t="str">
        <f t="shared" si="13"/>
        <v/>
      </c>
      <c r="V423" s="214" t="str">
        <f>""</f>
        <v/>
      </c>
    </row>
    <row r="424" spans="1:22" ht="15.6" customHeight="1">
      <c r="A424" s="193"/>
      <c r="B424" s="146"/>
      <c r="C424" s="146"/>
      <c r="D424" s="146"/>
      <c r="E424" s="147"/>
      <c r="F424" s="148"/>
      <c r="G424" s="169"/>
      <c r="H424" s="148"/>
      <c r="I424" s="148"/>
      <c r="J424" s="150"/>
      <c r="K424" s="151"/>
      <c r="L424" s="126" t="str">
        <f>IF(E424="","",VLOOKUP(K424,日曆!$A$2:$E$1300,5,0))</f>
        <v/>
      </c>
      <c r="M424" s="151"/>
      <c r="N424" s="151"/>
      <c r="O424" s="151"/>
      <c r="P424" s="151"/>
      <c r="Q424" s="144" t="str">
        <f t="shared" si="12"/>
        <v/>
      </c>
      <c r="R424" s="152"/>
      <c r="S424" s="153"/>
      <c r="T424" s="124"/>
      <c r="U424" s="122" t="str">
        <f t="shared" si="13"/>
        <v/>
      </c>
      <c r="V424" s="214" t="str">
        <f>""</f>
        <v/>
      </c>
    </row>
    <row r="425" spans="1:22" ht="15.6" customHeight="1">
      <c r="A425" s="193"/>
      <c r="B425" s="146"/>
      <c r="C425" s="146"/>
      <c r="D425" s="146"/>
      <c r="E425" s="147"/>
      <c r="F425" s="148"/>
      <c r="G425" s="169"/>
      <c r="H425" s="148"/>
      <c r="I425" s="148"/>
      <c r="J425" s="150"/>
      <c r="K425" s="151"/>
      <c r="L425" s="126" t="str">
        <f>IF(E425="","",VLOOKUP(K425,日曆!$A$2:$E$1300,5,0))</f>
        <v/>
      </c>
      <c r="M425" s="151"/>
      <c r="N425" s="151"/>
      <c r="O425" s="151"/>
      <c r="P425" s="151"/>
      <c r="Q425" s="144" t="str">
        <f t="shared" si="12"/>
        <v/>
      </c>
      <c r="R425" s="152"/>
      <c r="S425" s="153"/>
      <c r="T425" s="124"/>
      <c r="U425" s="122" t="str">
        <f t="shared" si="13"/>
        <v/>
      </c>
      <c r="V425" s="214" t="str">
        <f>""</f>
        <v/>
      </c>
    </row>
    <row r="426" spans="1:22" ht="15.6" customHeight="1">
      <c r="A426" s="193"/>
      <c r="B426" s="146"/>
      <c r="C426" s="146"/>
      <c r="D426" s="146"/>
      <c r="E426" s="147"/>
      <c r="F426" s="148"/>
      <c r="G426" s="169"/>
      <c r="H426" s="148"/>
      <c r="I426" s="148"/>
      <c r="J426" s="150"/>
      <c r="K426" s="151"/>
      <c r="L426" s="126" t="str">
        <f>IF(E426="","",VLOOKUP(K426,日曆!$A$2:$E$1300,5,0))</f>
        <v/>
      </c>
      <c r="M426" s="151"/>
      <c r="N426" s="151"/>
      <c r="O426" s="151"/>
      <c r="P426" s="151"/>
      <c r="Q426" s="144" t="str">
        <f t="shared" si="12"/>
        <v/>
      </c>
      <c r="R426" s="152"/>
      <c r="S426" s="153"/>
      <c r="T426" s="124"/>
      <c r="U426" s="122" t="str">
        <f t="shared" si="13"/>
        <v/>
      </c>
      <c r="V426" s="214" t="str">
        <f>""</f>
        <v/>
      </c>
    </row>
    <row r="427" spans="1:22" ht="15.6" customHeight="1">
      <c r="A427" s="193"/>
      <c r="B427" s="146"/>
      <c r="C427" s="146"/>
      <c r="D427" s="146"/>
      <c r="E427" s="147"/>
      <c r="F427" s="148"/>
      <c r="G427" s="169"/>
      <c r="H427" s="148"/>
      <c r="I427" s="148"/>
      <c r="J427" s="150"/>
      <c r="K427" s="151"/>
      <c r="L427" s="126" t="str">
        <f>IF(E427="","",VLOOKUP(K427,日曆!$A$2:$E$1300,5,0))</f>
        <v/>
      </c>
      <c r="M427" s="151"/>
      <c r="N427" s="151"/>
      <c r="O427" s="151"/>
      <c r="P427" s="151"/>
      <c r="Q427" s="144" t="str">
        <f t="shared" si="12"/>
        <v/>
      </c>
      <c r="R427" s="152"/>
      <c r="S427" s="153"/>
      <c r="T427" s="124"/>
      <c r="U427" s="122" t="str">
        <f t="shared" si="13"/>
        <v/>
      </c>
      <c r="V427" s="214" t="str">
        <f>""</f>
        <v/>
      </c>
    </row>
    <row r="428" spans="1:22" ht="15.6" customHeight="1">
      <c r="A428" s="193"/>
      <c r="B428" s="146"/>
      <c r="C428" s="146"/>
      <c r="D428" s="146"/>
      <c r="E428" s="147"/>
      <c r="F428" s="148"/>
      <c r="G428" s="169"/>
      <c r="H428" s="148"/>
      <c r="I428" s="148"/>
      <c r="J428" s="150"/>
      <c r="K428" s="151"/>
      <c r="L428" s="126" t="str">
        <f>IF(E428="","",VLOOKUP(K428,日曆!$A$2:$E$1300,5,0))</f>
        <v/>
      </c>
      <c r="M428" s="151"/>
      <c r="N428" s="151"/>
      <c r="O428" s="151"/>
      <c r="P428" s="151"/>
      <c r="Q428" s="144" t="str">
        <f t="shared" si="12"/>
        <v/>
      </c>
      <c r="R428" s="152"/>
      <c r="S428" s="153"/>
      <c r="T428" s="124"/>
      <c r="U428" s="122" t="str">
        <f t="shared" si="13"/>
        <v/>
      </c>
      <c r="V428" s="214" t="str">
        <f>""</f>
        <v/>
      </c>
    </row>
    <row r="429" spans="1:22" ht="15.6" customHeight="1">
      <c r="A429" s="193"/>
      <c r="B429" s="146"/>
      <c r="C429" s="146"/>
      <c r="D429" s="146"/>
      <c r="E429" s="147"/>
      <c r="F429" s="148"/>
      <c r="G429" s="169"/>
      <c r="H429" s="148"/>
      <c r="I429" s="148"/>
      <c r="J429" s="150"/>
      <c r="K429" s="151"/>
      <c r="L429" s="126" t="str">
        <f>IF(E429="","",VLOOKUP(K429,日曆!$A$2:$E$1300,5,0))</f>
        <v/>
      </c>
      <c r="M429" s="151"/>
      <c r="N429" s="151"/>
      <c r="O429" s="151"/>
      <c r="P429" s="151"/>
      <c r="Q429" s="144" t="str">
        <f t="shared" si="12"/>
        <v/>
      </c>
      <c r="R429" s="152"/>
      <c r="S429" s="153"/>
      <c r="T429" s="124"/>
      <c r="U429" s="122" t="str">
        <f t="shared" si="13"/>
        <v/>
      </c>
      <c r="V429" s="214" t="str">
        <f>""</f>
        <v/>
      </c>
    </row>
    <row r="430" spans="1:22" ht="15.6" customHeight="1">
      <c r="A430" s="193"/>
      <c r="B430" s="146"/>
      <c r="C430" s="146"/>
      <c r="D430" s="146"/>
      <c r="E430" s="147"/>
      <c r="F430" s="148"/>
      <c r="G430" s="169"/>
      <c r="H430" s="148"/>
      <c r="I430" s="148"/>
      <c r="J430" s="150"/>
      <c r="K430" s="151"/>
      <c r="L430" s="126" t="str">
        <f>IF(E430="","",VLOOKUP(K430,日曆!$A$2:$E$1300,5,0))</f>
        <v/>
      </c>
      <c r="M430" s="151"/>
      <c r="N430" s="151"/>
      <c r="O430" s="151"/>
      <c r="P430" s="151"/>
      <c r="Q430" s="144" t="str">
        <f t="shared" si="12"/>
        <v/>
      </c>
      <c r="R430" s="152"/>
      <c r="S430" s="153"/>
      <c r="T430" s="124"/>
      <c r="U430" s="122" t="str">
        <f t="shared" si="13"/>
        <v/>
      </c>
      <c r="V430" s="214" t="str">
        <f>""</f>
        <v/>
      </c>
    </row>
    <row r="431" spans="1:22" ht="15.6" customHeight="1">
      <c r="A431" s="193"/>
      <c r="B431" s="146"/>
      <c r="C431" s="146"/>
      <c r="D431" s="146"/>
      <c r="E431" s="147"/>
      <c r="F431" s="148"/>
      <c r="G431" s="169"/>
      <c r="H431" s="148"/>
      <c r="I431" s="148"/>
      <c r="J431" s="150"/>
      <c r="K431" s="151"/>
      <c r="L431" s="126" t="str">
        <f>IF(E431="","",VLOOKUP(K431,日曆!$A$2:$E$1300,5,0))</f>
        <v/>
      </c>
      <c r="M431" s="151"/>
      <c r="N431" s="151"/>
      <c r="O431" s="151"/>
      <c r="P431" s="151"/>
      <c r="Q431" s="144" t="str">
        <f t="shared" si="12"/>
        <v/>
      </c>
      <c r="R431" s="152"/>
      <c r="S431" s="153"/>
      <c r="T431" s="124"/>
      <c r="U431" s="122" t="str">
        <f t="shared" si="13"/>
        <v/>
      </c>
      <c r="V431" s="214" t="str">
        <f>""</f>
        <v/>
      </c>
    </row>
    <row r="432" spans="1:22" ht="15.6" customHeight="1">
      <c r="A432" s="193"/>
      <c r="B432" s="146"/>
      <c r="C432" s="146"/>
      <c r="D432" s="146"/>
      <c r="E432" s="147"/>
      <c r="F432" s="148"/>
      <c r="G432" s="169"/>
      <c r="H432" s="148"/>
      <c r="I432" s="148"/>
      <c r="J432" s="150"/>
      <c r="K432" s="151"/>
      <c r="L432" s="126" t="str">
        <f>IF(E432="","",VLOOKUP(K432,日曆!$A$2:$E$1300,5,0))</f>
        <v/>
      </c>
      <c r="M432" s="151"/>
      <c r="N432" s="151"/>
      <c r="O432" s="151"/>
      <c r="P432" s="151"/>
      <c r="Q432" s="144" t="str">
        <f t="shared" si="12"/>
        <v/>
      </c>
      <c r="R432" s="152"/>
      <c r="S432" s="153"/>
      <c r="T432" s="124"/>
      <c r="U432" s="122" t="str">
        <f t="shared" si="13"/>
        <v/>
      </c>
      <c r="V432" s="214" t="str">
        <f>""</f>
        <v/>
      </c>
    </row>
    <row r="433" spans="1:22" ht="15.6" customHeight="1">
      <c r="A433" s="193"/>
      <c r="B433" s="146"/>
      <c r="C433" s="146"/>
      <c r="D433" s="146"/>
      <c r="E433" s="147"/>
      <c r="F433" s="148"/>
      <c r="G433" s="169"/>
      <c r="H433" s="148"/>
      <c r="I433" s="148"/>
      <c r="J433" s="150"/>
      <c r="K433" s="151"/>
      <c r="L433" s="126" t="str">
        <f>IF(E433="","",VLOOKUP(K433,日曆!$A$2:$E$1300,5,0))</f>
        <v/>
      </c>
      <c r="M433" s="151"/>
      <c r="N433" s="151"/>
      <c r="O433" s="151"/>
      <c r="P433" s="151"/>
      <c r="Q433" s="144" t="str">
        <f t="shared" si="12"/>
        <v/>
      </c>
      <c r="R433" s="152"/>
      <c r="S433" s="153"/>
      <c r="T433" s="124"/>
      <c r="U433" s="122" t="str">
        <f t="shared" si="13"/>
        <v/>
      </c>
      <c r="V433" s="214" t="str">
        <f>""</f>
        <v/>
      </c>
    </row>
    <row r="434" spans="1:22" ht="15.6" customHeight="1">
      <c r="A434" s="193"/>
      <c r="B434" s="146"/>
      <c r="C434" s="146"/>
      <c r="D434" s="146"/>
      <c r="E434" s="147"/>
      <c r="F434" s="148"/>
      <c r="G434" s="169"/>
      <c r="H434" s="148"/>
      <c r="I434" s="148"/>
      <c r="J434" s="150"/>
      <c r="K434" s="151"/>
      <c r="L434" s="126" t="str">
        <f>IF(E434="","",VLOOKUP(K434,日曆!$A$2:$E$1300,5,0))</f>
        <v/>
      </c>
      <c r="M434" s="151"/>
      <c r="N434" s="151"/>
      <c r="O434" s="151"/>
      <c r="P434" s="151"/>
      <c r="Q434" s="144" t="str">
        <f t="shared" si="12"/>
        <v/>
      </c>
      <c r="R434" s="152"/>
      <c r="S434" s="153"/>
      <c r="T434" s="124"/>
      <c r="U434" s="122" t="str">
        <f t="shared" si="13"/>
        <v/>
      </c>
      <c r="V434" s="214" t="str">
        <f>""</f>
        <v/>
      </c>
    </row>
    <row r="435" spans="1:22" ht="15.6" customHeight="1">
      <c r="A435" s="193"/>
      <c r="B435" s="146"/>
      <c r="C435" s="146"/>
      <c r="D435" s="146"/>
      <c r="E435" s="147"/>
      <c r="F435" s="148"/>
      <c r="G435" s="169"/>
      <c r="H435" s="148"/>
      <c r="I435" s="148"/>
      <c r="J435" s="150"/>
      <c r="K435" s="151"/>
      <c r="L435" s="126" t="str">
        <f>IF(E435="","",VLOOKUP(K435,日曆!$A$2:$E$1300,5,0))</f>
        <v/>
      </c>
      <c r="M435" s="151"/>
      <c r="N435" s="151"/>
      <c r="O435" s="151"/>
      <c r="P435" s="151"/>
      <c r="Q435" s="144" t="str">
        <f t="shared" si="12"/>
        <v/>
      </c>
      <c r="R435" s="152"/>
      <c r="S435" s="153"/>
      <c r="T435" s="124"/>
      <c r="U435" s="122" t="str">
        <f t="shared" si="13"/>
        <v/>
      </c>
      <c r="V435" s="214" t="str">
        <f>""</f>
        <v/>
      </c>
    </row>
    <row r="436" spans="1:22" ht="15.6" customHeight="1">
      <c r="A436" s="193"/>
      <c r="B436" s="146"/>
      <c r="C436" s="146"/>
      <c r="D436" s="146"/>
      <c r="E436" s="147"/>
      <c r="F436" s="148"/>
      <c r="G436" s="169"/>
      <c r="H436" s="148"/>
      <c r="I436" s="148"/>
      <c r="J436" s="150"/>
      <c r="K436" s="151"/>
      <c r="L436" s="126" t="str">
        <f>IF(E436="","",VLOOKUP(K436,日曆!$A$2:$E$1300,5,0))</f>
        <v/>
      </c>
      <c r="M436" s="151"/>
      <c r="N436" s="151"/>
      <c r="O436" s="151"/>
      <c r="P436" s="151"/>
      <c r="Q436" s="144" t="str">
        <f t="shared" si="12"/>
        <v/>
      </c>
      <c r="R436" s="152"/>
      <c r="S436" s="153"/>
      <c r="T436" s="124"/>
      <c r="U436" s="122" t="str">
        <f t="shared" si="13"/>
        <v/>
      </c>
      <c r="V436" s="214" t="str">
        <f>""</f>
        <v/>
      </c>
    </row>
    <row r="437" spans="1:22" ht="15.6" customHeight="1">
      <c r="A437" s="193"/>
      <c r="B437" s="146"/>
      <c r="C437" s="146"/>
      <c r="D437" s="146"/>
      <c r="E437" s="147"/>
      <c r="F437" s="148"/>
      <c r="G437" s="169"/>
      <c r="H437" s="148"/>
      <c r="I437" s="148"/>
      <c r="J437" s="150"/>
      <c r="K437" s="151"/>
      <c r="L437" s="126" t="str">
        <f>IF(E437="","",VLOOKUP(K437,日曆!$A$2:$E$1300,5,0))</f>
        <v/>
      </c>
      <c r="M437" s="151"/>
      <c r="N437" s="151"/>
      <c r="O437" s="151"/>
      <c r="P437" s="151"/>
      <c r="Q437" s="144" t="str">
        <f t="shared" si="12"/>
        <v/>
      </c>
      <c r="R437" s="152"/>
      <c r="S437" s="153"/>
      <c r="T437" s="124"/>
      <c r="U437" s="122" t="str">
        <f t="shared" si="13"/>
        <v/>
      </c>
      <c r="V437" s="214" t="str">
        <f>""</f>
        <v/>
      </c>
    </row>
    <row r="438" spans="1:22" ht="15.6" customHeight="1">
      <c r="A438" s="193"/>
      <c r="B438" s="146"/>
      <c r="C438" s="146"/>
      <c r="D438" s="146"/>
      <c r="E438" s="147"/>
      <c r="F438" s="148"/>
      <c r="G438" s="169"/>
      <c r="H438" s="148"/>
      <c r="I438" s="148"/>
      <c r="J438" s="150"/>
      <c r="K438" s="151"/>
      <c r="L438" s="126" t="str">
        <f>IF(E438="","",VLOOKUP(K438,日曆!$A$2:$E$1300,5,0))</f>
        <v/>
      </c>
      <c r="M438" s="151"/>
      <c r="N438" s="151"/>
      <c r="O438" s="151"/>
      <c r="P438" s="151"/>
      <c r="Q438" s="144" t="str">
        <f t="shared" si="12"/>
        <v/>
      </c>
      <c r="R438" s="152"/>
      <c r="S438" s="153"/>
      <c r="T438" s="124"/>
      <c r="U438" s="122" t="str">
        <f t="shared" si="13"/>
        <v/>
      </c>
      <c r="V438" s="214" t="str">
        <f>""</f>
        <v/>
      </c>
    </row>
    <row r="439" spans="1:22" ht="15.6" customHeight="1">
      <c r="A439" s="193"/>
      <c r="B439" s="146"/>
      <c r="C439" s="146"/>
      <c r="D439" s="146"/>
      <c r="E439" s="147"/>
      <c r="F439" s="148"/>
      <c r="G439" s="169"/>
      <c r="H439" s="148"/>
      <c r="I439" s="148"/>
      <c r="J439" s="150"/>
      <c r="K439" s="151"/>
      <c r="L439" s="126" t="str">
        <f>IF(E439="","",VLOOKUP(K439,日曆!$A$2:$E$1300,5,0))</f>
        <v/>
      </c>
      <c r="M439" s="151"/>
      <c r="N439" s="151"/>
      <c r="O439" s="151"/>
      <c r="P439" s="151"/>
      <c r="Q439" s="144" t="str">
        <f t="shared" si="12"/>
        <v/>
      </c>
      <c r="R439" s="152"/>
      <c r="S439" s="153"/>
      <c r="T439" s="124"/>
      <c r="U439" s="122" t="str">
        <f t="shared" si="13"/>
        <v/>
      </c>
      <c r="V439" s="214" t="str">
        <f>""</f>
        <v/>
      </c>
    </row>
    <row r="440" spans="1:22" ht="15.6" customHeight="1">
      <c r="A440" s="193"/>
      <c r="B440" s="146"/>
      <c r="C440" s="146"/>
      <c r="D440" s="146"/>
      <c r="E440" s="147"/>
      <c r="F440" s="148"/>
      <c r="G440" s="169"/>
      <c r="H440" s="148"/>
      <c r="I440" s="148"/>
      <c r="J440" s="150"/>
      <c r="K440" s="151"/>
      <c r="L440" s="126" t="str">
        <f>IF(E440="","",VLOOKUP(K440,日曆!$A$2:$E$1300,5,0))</f>
        <v/>
      </c>
      <c r="M440" s="151"/>
      <c r="N440" s="151"/>
      <c r="O440" s="151"/>
      <c r="P440" s="151"/>
      <c r="Q440" s="144" t="str">
        <f t="shared" si="12"/>
        <v/>
      </c>
      <c r="R440" s="152"/>
      <c r="S440" s="153"/>
      <c r="T440" s="124"/>
      <c r="U440" s="122" t="str">
        <f t="shared" si="13"/>
        <v/>
      </c>
      <c r="V440" s="214" t="str">
        <f>""</f>
        <v/>
      </c>
    </row>
    <row r="441" spans="1:22" ht="15.6" customHeight="1">
      <c r="A441" s="193"/>
      <c r="B441" s="146"/>
      <c r="C441" s="146"/>
      <c r="D441" s="146"/>
      <c r="E441" s="147"/>
      <c r="F441" s="148"/>
      <c r="G441" s="169"/>
      <c r="H441" s="148"/>
      <c r="I441" s="148"/>
      <c r="J441" s="150"/>
      <c r="K441" s="151"/>
      <c r="L441" s="126" t="str">
        <f>IF(E441="","",VLOOKUP(K441,日曆!$A$2:$E$1300,5,0))</f>
        <v/>
      </c>
      <c r="M441" s="151"/>
      <c r="N441" s="151"/>
      <c r="O441" s="151"/>
      <c r="P441" s="151"/>
      <c r="Q441" s="144" t="str">
        <f t="shared" si="12"/>
        <v/>
      </c>
      <c r="R441" s="152"/>
      <c r="S441" s="153"/>
      <c r="T441" s="124"/>
      <c r="U441" s="122" t="str">
        <f t="shared" si="13"/>
        <v/>
      </c>
      <c r="V441" s="214" t="str">
        <f>""</f>
        <v/>
      </c>
    </row>
    <row r="442" spans="1:22" ht="15.6" customHeight="1">
      <c r="A442" s="193"/>
      <c r="B442" s="146"/>
      <c r="C442" s="146"/>
      <c r="D442" s="146"/>
      <c r="E442" s="147"/>
      <c r="F442" s="148"/>
      <c r="G442" s="169"/>
      <c r="H442" s="148"/>
      <c r="I442" s="148"/>
      <c r="J442" s="150"/>
      <c r="K442" s="151"/>
      <c r="L442" s="126" t="str">
        <f>IF(E442="","",VLOOKUP(K442,日曆!$A$2:$E$1300,5,0))</f>
        <v/>
      </c>
      <c r="M442" s="151"/>
      <c r="N442" s="151"/>
      <c r="O442" s="151"/>
      <c r="P442" s="151"/>
      <c r="Q442" s="144" t="str">
        <f t="shared" si="12"/>
        <v/>
      </c>
      <c r="R442" s="152"/>
      <c r="S442" s="153"/>
      <c r="T442" s="124"/>
      <c r="U442" s="122" t="str">
        <f t="shared" si="13"/>
        <v/>
      </c>
      <c r="V442" s="214" t="str">
        <f>""</f>
        <v/>
      </c>
    </row>
    <row r="443" spans="1:22" ht="15.6" customHeight="1">
      <c r="A443" s="193"/>
      <c r="B443" s="146"/>
      <c r="C443" s="146"/>
      <c r="D443" s="146"/>
      <c r="E443" s="147"/>
      <c r="F443" s="148"/>
      <c r="G443" s="169"/>
      <c r="H443" s="148"/>
      <c r="I443" s="148"/>
      <c r="J443" s="150"/>
      <c r="K443" s="151"/>
      <c r="L443" s="126" t="str">
        <f>IF(E443="","",VLOOKUP(K443,日曆!$A$2:$E$1300,5,0))</f>
        <v/>
      </c>
      <c r="M443" s="151"/>
      <c r="N443" s="151"/>
      <c r="O443" s="151"/>
      <c r="P443" s="151"/>
      <c r="Q443" s="144" t="str">
        <f t="shared" si="12"/>
        <v/>
      </c>
      <c r="R443" s="152"/>
      <c r="S443" s="153"/>
      <c r="T443" s="124"/>
      <c r="U443" s="122" t="str">
        <f t="shared" si="13"/>
        <v/>
      </c>
      <c r="V443" s="214" t="str">
        <f>""</f>
        <v/>
      </c>
    </row>
    <row r="444" spans="1:22" ht="15.6" customHeight="1">
      <c r="A444" s="193"/>
      <c r="B444" s="146"/>
      <c r="C444" s="146"/>
      <c r="D444" s="146"/>
      <c r="E444" s="147"/>
      <c r="F444" s="148"/>
      <c r="G444" s="169"/>
      <c r="H444" s="148"/>
      <c r="I444" s="148"/>
      <c r="J444" s="150"/>
      <c r="K444" s="151"/>
      <c r="L444" s="126" t="str">
        <f>IF(E444="","",VLOOKUP(K444,日曆!$A$2:$E$1300,5,0))</f>
        <v/>
      </c>
      <c r="M444" s="151"/>
      <c r="N444" s="151"/>
      <c r="O444" s="151"/>
      <c r="P444" s="151"/>
      <c r="Q444" s="144" t="str">
        <f t="shared" si="12"/>
        <v/>
      </c>
      <c r="R444" s="152"/>
      <c r="S444" s="153"/>
      <c r="T444" s="124"/>
      <c r="U444" s="122" t="str">
        <f t="shared" si="13"/>
        <v/>
      </c>
      <c r="V444" s="214" t="str">
        <f>""</f>
        <v/>
      </c>
    </row>
    <row r="445" spans="1:22" ht="15.6" customHeight="1">
      <c r="A445" s="193"/>
      <c r="B445" s="146"/>
      <c r="C445" s="146"/>
      <c r="D445" s="146"/>
      <c r="E445" s="147"/>
      <c r="F445" s="148"/>
      <c r="G445" s="169"/>
      <c r="H445" s="148"/>
      <c r="I445" s="148"/>
      <c r="J445" s="150"/>
      <c r="K445" s="151"/>
      <c r="L445" s="126" t="str">
        <f>IF(E445="","",VLOOKUP(K445,日曆!$A$2:$E$1300,5,0))</f>
        <v/>
      </c>
      <c r="M445" s="151"/>
      <c r="N445" s="151"/>
      <c r="O445" s="151"/>
      <c r="P445" s="151"/>
      <c r="Q445" s="144" t="str">
        <f t="shared" si="12"/>
        <v/>
      </c>
      <c r="R445" s="152"/>
      <c r="S445" s="153"/>
      <c r="T445" s="124"/>
      <c r="U445" s="122" t="str">
        <f t="shared" si="13"/>
        <v/>
      </c>
      <c r="V445" s="214" t="str">
        <f>""</f>
        <v/>
      </c>
    </row>
    <row r="446" spans="1:22" ht="15.6" customHeight="1">
      <c r="A446" s="193"/>
      <c r="B446" s="146"/>
      <c r="C446" s="146"/>
      <c r="D446" s="146"/>
      <c r="E446" s="147"/>
      <c r="F446" s="148"/>
      <c r="G446" s="169"/>
      <c r="H446" s="148"/>
      <c r="I446" s="148"/>
      <c r="J446" s="150"/>
      <c r="K446" s="151"/>
      <c r="L446" s="126" t="str">
        <f>IF(E446="","",VLOOKUP(K446,日曆!$A$2:$E$1300,5,0))</f>
        <v/>
      </c>
      <c r="M446" s="151"/>
      <c r="N446" s="151"/>
      <c r="O446" s="151"/>
      <c r="P446" s="151"/>
      <c r="Q446" s="144" t="str">
        <f t="shared" si="12"/>
        <v/>
      </c>
      <c r="R446" s="152"/>
      <c r="S446" s="153"/>
      <c r="T446" s="124"/>
      <c r="U446" s="122" t="str">
        <f t="shared" si="13"/>
        <v/>
      </c>
      <c r="V446" s="214" t="str">
        <f>""</f>
        <v/>
      </c>
    </row>
    <row r="447" spans="1:22" ht="15.6" customHeight="1">
      <c r="A447" s="193"/>
      <c r="B447" s="146"/>
      <c r="C447" s="146"/>
      <c r="D447" s="146"/>
      <c r="E447" s="147"/>
      <c r="F447" s="148"/>
      <c r="G447" s="169"/>
      <c r="H447" s="148"/>
      <c r="I447" s="148"/>
      <c r="J447" s="150"/>
      <c r="K447" s="151"/>
      <c r="L447" s="126" t="str">
        <f>IF(E447="","",VLOOKUP(K447,日曆!$A$2:$E$1300,5,0))</f>
        <v/>
      </c>
      <c r="M447" s="151"/>
      <c r="N447" s="151"/>
      <c r="O447" s="151"/>
      <c r="P447" s="151"/>
      <c r="Q447" s="144" t="str">
        <f t="shared" si="12"/>
        <v/>
      </c>
      <c r="R447" s="152"/>
      <c r="S447" s="153"/>
      <c r="T447" s="124"/>
      <c r="U447" s="122" t="str">
        <f t="shared" si="13"/>
        <v/>
      </c>
      <c r="V447" s="214" t="str">
        <f>""</f>
        <v/>
      </c>
    </row>
    <row r="448" spans="1:22" ht="15.6" customHeight="1">
      <c r="A448" s="193"/>
      <c r="B448" s="146"/>
      <c r="C448" s="146"/>
      <c r="D448" s="146"/>
      <c r="E448" s="147"/>
      <c r="F448" s="148"/>
      <c r="G448" s="169"/>
      <c r="H448" s="148"/>
      <c r="I448" s="148"/>
      <c r="J448" s="150"/>
      <c r="K448" s="151"/>
      <c r="L448" s="126" t="str">
        <f>IF(E448="","",VLOOKUP(K448,日曆!$A$2:$E$1300,5,0))</f>
        <v/>
      </c>
      <c r="M448" s="151"/>
      <c r="N448" s="151"/>
      <c r="O448" s="151"/>
      <c r="P448" s="151"/>
      <c r="Q448" s="144" t="str">
        <f t="shared" si="12"/>
        <v/>
      </c>
      <c r="R448" s="152"/>
      <c r="S448" s="153"/>
      <c r="T448" s="124"/>
      <c r="U448" s="122" t="str">
        <f t="shared" si="13"/>
        <v/>
      </c>
      <c r="V448" s="214" t="str">
        <f>""</f>
        <v/>
      </c>
    </row>
    <row r="449" spans="1:22" ht="15.6" customHeight="1">
      <c r="A449" s="193"/>
      <c r="B449" s="146"/>
      <c r="C449" s="146"/>
      <c r="D449" s="146"/>
      <c r="E449" s="147"/>
      <c r="F449" s="148"/>
      <c r="G449" s="169"/>
      <c r="H449" s="148"/>
      <c r="I449" s="148"/>
      <c r="J449" s="150"/>
      <c r="K449" s="151"/>
      <c r="L449" s="126" t="str">
        <f>IF(E449="","",VLOOKUP(K449,日曆!$A$2:$E$1300,5,0))</f>
        <v/>
      </c>
      <c r="M449" s="151"/>
      <c r="N449" s="151"/>
      <c r="O449" s="151"/>
      <c r="P449" s="151"/>
      <c r="Q449" s="144" t="str">
        <f t="shared" si="12"/>
        <v/>
      </c>
      <c r="R449" s="152"/>
      <c r="S449" s="153"/>
      <c r="T449" s="124"/>
      <c r="U449" s="122" t="str">
        <f t="shared" si="13"/>
        <v/>
      </c>
      <c r="V449" s="214" t="str">
        <f>""</f>
        <v/>
      </c>
    </row>
    <row r="450" spans="1:22" ht="15.6" customHeight="1">
      <c r="A450" s="193"/>
      <c r="B450" s="146"/>
      <c r="C450" s="146"/>
      <c r="D450" s="146"/>
      <c r="E450" s="147"/>
      <c r="F450" s="148"/>
      <c r="G450" s="169"/>
      <c r="H450" s="148"/>
      <c r="I450" s="148"/>
      <c r="J450" s="150"/>
      <c r="K450" s="151"/>
      <c r="L450" s="126" t="str">
        <f>IF(E450="","",VLOOKUP(K450,日曆!$A$2:$E$1300,5,0))</f>
        <v/>
      </c>
      <c r="M450" s="151"/>
      <c r="N450" s="151"/>
      <c r="O450" s="151"/>
      <c r="P450" s="151"/>
      <c r="Q450" s="144" t="str">
        <f t="shared" si="12"/>
        <v/>
      </c>
      <c r="R450" s="152"/>
      <c r="S450" s="153"/>
      <c r="T450" s="124"/>
      <c r="U450" s="122" t="str">
        <f t="shared" si="13"/>
        <v/>
      </c>
      <c r="V450" s="214" t="str">
        <f>""</f>
        <v/>
      </c>
    </row>
    <row r="451" spans="1:22" ht="15.6" customHeight="1">
      <c r="A451" s="193"/>
      <c r="B451" s="146"/>
      <c r="C451" s="146"/>
      <c r="D451" s="146"/>
      <c r="E451" s="147"/>
      <c r="F451" s="148"/>
      <c r="G451" s="169"/>
      <c r="H451" s="148"/>
      <c r="I451" s="148"/>
      <c r="J451" s="150"/>
      <c r="K451" s="151"/>
      <c r="L451" s="126" t="str">
        <f>IF(E451="","",VLOOKUP(K451,日曆!$A$2:$E$1300,5,0))</f>
        <v/>
      </c>
      <c r="M451" s="151"/>
      <c r="N451" s="151"/>
      <c r="O451" s="151"/>
      <c r="P451" s="151"/>
      <c r="Q451" s="144" t="str">
        <f t="shared" ref="Q451:Q502" si="14">IF(E451="","",IF(R451="",N451*160,""))</f>
        <v/>
      </c>
      <c r="R451" s="152"/>
      <c r="S451" s="153"/>
      <c r="T451" s="124"/>
      <c r="U451" s="122" t="str">
        <f t="shared" ref="U451:U502" si="15">IF(E451="","",LEFT(K451,3)&amp;"年"&amp;RIGHT(LEFT(K451,5),2)&amp;"月")</f>
        <v/>
      </c>
      <c r="V451" s="214" t="str">
        <f>""</f>
        <v/>
      </c>
    </row>
    <row r="452" spans="1:22" ht="15.6" customHeight="1">
      <c r="A452" s="193"/>
      <c r="B452" s="146"/>
      <c r="C452" s="146"/>
      <c r="D452" s="146"/>
      <c r="E452" s="147"/>
      <c r="F452" s="148"/>
      <c r="G452" s="169"/>
      <c r="H452" s="148"/>
      <c r="I452" s="148"/>
      <c r="J452" s="150"/>
      <c r="K452" s="151"/>
      <c r="L452" s="126" t="str">
        <f>IF(E452="","",VLOOKUP(K452,日曆!$A$2:$E$1300,5,0))</f>
        <v/>
      </c>
      <c r="M452" s="151"/>
      <c r="N452" s="151"/>
      <c r="O452" s="151"/>
      <c r="P452" s="151"/>
      <c r="Q452" s="144" t="str">
        <f t="shared" si="14"/>
        <v/>
      </c>
      <c r="R452" s="152"/>
      <c r="S452" s="153"/>
      <c r="T452" s="124"/>
      <c r="U452" s="122" t="str">
        <f t="shared" si="15"/>
        <v/>
      </c>
      <c r="V452" s="214" t="str">
        <f>""</f>
        <v/>
      </c>
    </row>
    <row r="453" spans="1:22" ht="15.6" customHeight="1">
      <c r="A453" s="193"/>
      <c r="B453" s="146"/>
      <c r="C453" s="146"/>
      <c r="D453" s="146"/>
      <c r="E453" s="147"/>
      <c r="F453" s="148"/>
      <c r="G453" s="169"/>
      <c r="H453" s="148"/>
      <c r="I453" s="148"/>
      <c r="J453" s="150"/>
      <c r="K453" s="151"/>
      <c r="L453" s="126" t="str">
        <f>IF(E453="","",VLOOKUP(K453,日曆!$A$2:$E$1300,5,0))</f>
        <v/>
      </c>
      <c r="M453" s="151"/>
      <c r="N453" s="151"/>
      <c r="O453" s="151"/>
      <c r="P453" s="151"/>
      <c r="Q453" s="144" t="str">
        <f t="shared" si="14"/>
        <v/>
      </c>
      <c r="R453" s="152"/>
      <c r="S453" s="153"/>
      <c r="T453" s="124"/>
      <c r="U453" s="122" t="str">
        <f t="shared" si="15"/>
        <v/>
      </c>
      <c r="V453" s="214" t="str">
        <f>""</f>
        <v/>
      </c>
    </row>
    <row r="454" spans="1:22" ht="15.6" customHeight="1">
      <c r="A454" s="193"/>
      <c r="B454" s="146"/>
      <c r="C454" s="146"/>
      <c r="D454" s="146"/>
      <c r="E454" s="147"/>
      <c r="F454" s="148"/>
      <c r="G454" s="169"/>
      <c r="H454" s="148"/>
      <c r="I454" s="148"/>
      <c r="J454" s="150"/>
      <c r="K454" s="151"/>
      <c r="L454" s="126" t="str">
        <f>IF(E454="","",VLOOKUP(K454,日曆!$A$2:$E$1300,5,0))</f>
        <v/>
      </c>
      <c r="M454" s="151"/>
      <c r="N454" s="151"/>
      <c r="O454" s="151"/>
      <c r="P454" s="151"/>
      <c r="Q454" s="144" t="str">
        <f t="shared" si="14"/>
        <v/>
      </c>
      <c r="R454" s="152"/>
      <c r="S454" s="153"/>
      <c r="T454" s="124"/>
      <c r="U454" s="122" t="str">
        <f t="shared" si="15"/>
        <v/>
      </c>
      <c r="V454" s="214" t="str">
        <f>""</f>
        <v/>
      </c>
    </row>
    <row r="455" spans="1:22" ht="15.6" customHeight="1">
      <c r="A455" s="193"/>
      <c r="B455" s="146"/>
      <c r="C455" s="146"/>
      <c r="D455" s="146"/>
      <c r="E455" s="147"/>
      <c r="F455" s="148"/>
      <c r="G455" s="169"/>
      <c r="H455" s="148"/>
      <c r="I455" s="148"/>
      <c r="J455" s="150"/>
      <c r="K455" s="151"/>
      <c r="L455" s="126" t="str">
        <f>IF(E455="","",VLOOKUP(K455,日曆!$A$2:$E$1300,5,0))</f>
        <v/>
      </c>
      <c r="M455" s="151"/>
      <c r="N455" s="151"/>
      <c r="O455" s="151"/>
      <c r="P455" s="151"/>
      <c r="Q455" s="144" t="str">
        <f t="shared" si="14"/>
        <v/>
      </c>
      <c r="R455" s="152"/>
      <c r="S455" s="153"/>
      <c r="T455" s="124"/>
      <c r="U455" s="122" t="str">
        <f t="shared" si="15"/>
        <v/>
      </c>
      <c r="V455" s="214" t="str">
        <f>""</f>
        <v/>
      </c>
    </row>
    <row r="456" spans="1:22" ht="15.6" customHeight="1">
      <c r="A456" s="193"/>
      <c r="B456" s="146"/>
      <c r="C456" s="146"/>
      <c r="D456" s="146"/>
      <c r="E456" s="147"/>
      <c r="F456" s="148"/>
      <c r="G456" s="169"/>
      <c r="H456" s="148"/>
      <c r="I456" s="148"/>
      <c r="J456" s="150"/>
      <c r="K456" s="151"/>
      <c r="L456" s="126" t="str">
        <f>IF(E456="","",VLOOKUP(K456,日曆!$A$2:$E$1300,5,0))</f>
        <v/>
      </c>
      <c r="M456" s="151"/>
      <c r="N456" s="151"/>
      <c r="O456" s="151"/>
      <c r="P456" s="151"/>
      <c r="Q456" s="144" t="str">
        <f t="shared" si="14"/>
        <v/>
      </c>
      <c r="R456" s="152"/>
      <c r="S456" s="153"/>
      <c r="T456" s="124"/>
      <c r="U456" s="122" t="str">
        <f t="shared" si="15"/>
        <v/>
      </c>
      <c r="V456" s="214" t="str">
        <f>""</f>
        <v/>
      </c>
    </row>
    <row r="457" spans="1:22" ht="15.6" customHeight="1">
      <c r="A457" s="193"/>
      <c r="B457" s="146"/>
      <c r="C457" s="146"/>
      <c r="D457" s="146"/>
      <c r="E457" s="147"/>
      <c r="F457" s="148"/>
      <c r="G457" s="169"/>
      <c r="H457" s="148"/>
      <c r="I457" s="148"/>
      <c r="J457" s="150"/>
      <c r="K457" s="151"/>
      <c r="L457" s="126" t="str">
        <f>IF(E457="","",VLOOKUP(K457,日曆!$A$2:$E$1300,5,0))</f>
        <v/>
      </c>
      <c r="M457" s="151"/>
      <c r="N457" s="151"/>
      <c r="O457" s="151"/>
      <c r="P457" s="151"/>
      <c r="Q457" s="144" t="str">
        <f t="shared" si="14"/>
        <v/>
      </c>
      <c r="R457" s="152"/>
      <c r="S457" s="153"/>
      <c r="T457" s="124"/>
      <c r="U457" s="122" t="str">
        <f t="shared" si="15"/>
        <v/>
      </c>
      <c r="V457" s="214" t="str">
        <f>""</f>
        <v/>
      </c>
    </row>
    <row r="458" spans="1:22" ht="15.6" customHeight="1">
      <c r="A458" s="193"/>
      <c r="B458" s="146"/>
      <c r="C458" s="146"/>
      <c r="D458" s="146"/>
      <c r="E458" s="147"/>
      <c r="F458" s="148"/>
      <c r="G458" s="169"/>
      <c r="H458" s="148"/>
      <c r="I458" s="148"/>
      <c r="J458" s="150"/>
      <c r="K458" s="151"/>
      <c r="L458" s="126" t="str">
        <f>IF(E458="","",VLOOKUP(K458,日曆!$A$2:$E$1300,5,0))</f>
        <v/>
      </c>
      <c r="M458" s="151"/>
      <c r="N458" s="151"/>
      <c r="O458" s="151"/>
      <c r="P458" s="151"/>
      <c r="Q458" s="144" t="str">
        <f t="shared" si="14"/>
        <v/>
      </c>
      <c r="R458" s="152"/>
      <c r="S458" s="153"/>
      <c r="T458" s="124"/>
      <c r="U458" s="122" t="str">
        <f t="shared" si="15"/>
        <v/>
      </c>
      <c r="V458" s="214" t="str">
        <f>""</f>
        <v/>
      </c>
    </row>
    <row r="459" spans="1:22" ht="15.6" customHeight="1">
      <c r="A459" s="193"/>
      <c r="B459" s="146"/>
      <c r="C459" s="146"/>
      <c r="D459" s="146"/>
      <c r="E459" s="147"/>
      <c r="F459" s="148"/>
      <c r="G459" s="169"/>
      <c r="H459" s="148"/>
      <c r="I459" s="148"/>
      <c r="J459" s="150"/>
      <c r="K459" s="151"/>
      <c r="L459" s="126" t="str">
        <f>IF(E459="","",VLOOKUP(K459,日曆!$A$2:$E$1300,5,0))</f>
        <v/>
      </c>
      <c r="M459" s="151"/>
      <c r="N459" s="151"/>
      <c r="O459" s="151"/>
      <c r="P459" s="151"/>
      <c r="Q459" s="144" t="str">
        <f t="shared" si="14"/>
        <v/>
      </c>
      <c r="R459" s="152"/>
      <c r="S459" s="153"/>
      <c r="T459" s="124"/>
      <c r="U459" s="122" t="str">
        <f t="shared" si="15"/>
        <v/>
      </c>
      <c r="V459" s="214" t="str">
        <f>""</f>
        <v/>
      </c>
    </row>
    <row r="460" spans="1:22" ht="15.6" customHeight="1">
      <c r="A460" s="193"/>
      <c r="B460" s="146"/>
      <c r="C460" s="146"/>
      <c r="D460" s="146"/>
      <c r="E460" s="147"/>
      <c r="F460" s="148"/>
      <c r="G460" s="169"/>
      <c r="H460" s="148"/>
      <c r="I460" s="148"/>
      <c r="J460" s="150"/>
      <c r="K460" s="151"/>
      <c r="L460" s="126" t="str">
        <f>IF(E460="","",VLOOKUP(K460,日曆!$A$2:$E$1300,5,0))</f>
        <v/>
      </c>
      <c r="M460" s="151"/>
      <c r="N460" s="151"/>
      <c r="O460" s="151"/>
      <c r="P460" s="151"/>
      <c r="Q460" s="144" t="str">
        <f t="shared" si="14"/>
        <v/>
      </c>
      <c r="R460" s="152"/>
      <c r="S460" s="153"/>
      <c r="T460" s="124"/>
      <c r="U460" s="122" t="str">
        <f t="shared" si="15"/>
        <v/>
      </c>
      <c r="V460" s="214" t="str">
        <f>""</f>
        <v/>
      </c>
    </row>
    <row r="461" spans="1:22" ht="15.6" customHeight="1">
      <c r="A461" s="193"/>
      <c r="B461" s="146"/>
      <c r="C461" s="146"/>
      <c r="D461" s="146"/>
      <c r="E461" s="147"/>
      <c r="F461" s="148"/>
      <c r="G461" s="169"/>
      <c r="H461" s="148"/>
      <c r="I461" s="148"/>
      <c r="J461" s="150"/>
      <c r="K461" s="151"/>
      <c r="L461" s="126" t="str">
        <f>IF(E461="","",VLOOKUP(K461,日曆!$A$2:$E$1300,5,0))</f>
        <v/>
      </c>
      <c r="M461" s="151"/>
      <c r="N461" s="151"/>
      <c r="O461" s="151"/>
      <c r="P461" s="151"/>
      <c r="Q461" s="144" t="str">
        <f t="shared" si="14"/>
        <v/>
      </c>
      <c r="R461" s="152"/>
      <c r="S461" s="153"/>
      <c r="T461" s="124"/>
      <c r="U461" s="122" t="str">
        <f t="shared" si="15"/>
        <v/>
      </c>
      <c r="V461" s="214" t="str">
        <f>""</f>
        <v/>
      </c>
    </row>
    <row r="462" spans="1:22" ht="15.6" customHeight="1">
      <c r="A462" s="193"/>
      <c r="B462" s="146"/>
      <c r="C462" s="146"/>
      <c r="D462" s="146"/>
      <c r="E462" s="147"/>
      <c r="F462" s="148"/>
      <c r="G462" s="169"/>
      <c r="H462" s="148"/>
      <c r="I462" s="148"/>
      <c r="J462" s="150"/>
      <c r="K462" s="151"/>
      <c r="L462" s="126" t="str">
        <f>IF(E462="","",VLOOKUP(K462,日曆!$A$2:$E$1300,5,0))</f>
        <v/>
      </c>
      <c r="M462" s="151"/>
      <c r="N462" s="151"/>
      <c r="O462" s="151"/>
      <c r="P462" s="151"/>
      <c r="Q462" s="144" t="str">
        <f t="shared" si="14"/>
        <v/>
      </c>
      <c r="R462" s="152"/>
      <c r="S462" s="153"/>
      <c r="T462" s="124"/>
      <c r="U462" s="122" t="str">
        <f t="shared" si="15"/>
        <v/>
      </c>
      <c r="V462" s="214" t="str">
        <f>""</f>
        <v/>
      </c>
    </row>
    <row r="463" spans="1:22" ht="15.6" customHeight="1">
      <c r="A463" s="193"/>
      <c r="B463" s="146"/>
      <c r="C463" s="146"/>
      <c r="D463" s="146"/>
      <c r="E463" s="147"/>
      <c r="F463" s="148"/>
      <c r="G463" s="169"/>
      <c r="H463" s="148"/>
      <c r="I463" s="148"/>
      <c r="J463" s="150"/>
      <c r="K463" s="151"/>
      <c r="L463" s="126" t="str">
        <f>IF(E463="","",VLOOKUP(K463,日曆!$A$2:$E$1300,5,0))</f>
        <v/>
      </c>
      <c r="M463" s="151"/>
      <c r="N463" s="151"/>
      <c r="O463" s="151"/>
      <c r="P463" s="151"/>
      <c r="Q463" s="144" t="str">
        <f t="shared" si="14"/>
        <v/>
      </c>
      <c r="R463" s="152"/>
      <c r="S463" s="153"/>
      <c r="T463" s="124"/>
      <c r="U463" s="122" t="str">
        <f t="shared" si="15"/>
        <v/>
      </c>
      <c r="V463" s="214" t="str">
        <f>""</f>
        <v/>
      </c>
    </row>
    <row r="464" spans="1:22" ht="15.6" customHeight="1">
      <c r="A464" s="193"/>
      <c r="B464" s="146"/>
      <c r="C464" s="146"/>
      <c r="D464" s="146"/>
      <c r="E464" s="147"/>
      <c r="F464" s="148"/>
      <c r="G464" s="169"/>
      <c r="H464" s="148"/>
      <c r="I464" s="148"/>
      <c r="J464" s="150"/>
      <c r="K464" s="151"/>
      <c r="L464" s="126" t="str">
        <f>IF(E464="","",VLOOKUP(K464,日曆!$A$2:$E$1300,5,0))</f>
        <v/>
      </c>
      <c r="M464" s="151"/>
      <c r="N464" s="151"/>
      <c r="O464" s="151"/>
      <c r="P464" s="151"/>
      <c r="Q464" s="144" t="str">
        <f t="shared" si="14"/>
        <v/>
      </c>
      <c r="R464" s="152"/>
      <c r="S464" s="153"/>
      <c r="T464" s="124"/>
      <c r="U464" s="122" t="str">
        <f t="shared" si="15"/>
        <v/>
      </c>
      <c r="V464" s="214" t="str">
        <f>""</f>
        <v/>
      </c>
    </row>
    <row r="465" spans="1:22" ht="15.6" customHeight="1">
      <c r="A465" s="193"/>
      <c r="B465" s="146"/>
      <c r="C465" s="146"/>
      <c r="D465" s="146"/>
      <c r="E465" s="147"/>
      <c r="F465" s="148"/>
      <c r="G465" s="169"/>
      <c r="H465" s="148"/>
      <c r="I465" s="148"/>
      <c r="J465" s="150"/>
      <c r="K465" s="151"/>
      <c r="L465" s="126" t="str">
        <f>IF(E465="","",VLOOKUP(K465,日曆!$A$2:$E$1300,5,0))</f>
        <v/>
      </c>
      <c r="M465" s="151"/>
      <c r="N465" s="151"/>
      <c r="O465" s="151"/>
      <c r="P465" s="151"/>
      <c r="Q465" s="144" t="str">
        <f t="shared" si="14"/>
        <v/>
      </c>
      <c r="R465" s="152"/>
      <c r="S465" s="153"/>
      <c r="T465" s="124"/>
      <c r="U465" s="122" t="str">
        <f t="shared" si="15"/>
        <v/>
      </c>
      <c r="V465" s="214" t="str">
        <f>""</f>
        <v/>
      </c>
    </row>
    <row r="466" spans="1:22" ht="15.6" customHeight="1">
      <c r="A466" s="193"/>
      <c r="B466" s="146"/>
      <c r="C466" s="146"/>
      <c r="D466" s="146"/>
      <c r="E466" s="147"/>
      <c r="F466" s="148"/>
      <c r="G466" s="169"/>
      <c r="H466" s="148"/>
      <c r="I466" s="148"/>
      <c r="J466" s="150"/>
      <c r="K466" s="151"/>
      <c r="L466" s="126" t="str">
        <f>IF(E466="","",VLOOKUP(K466,日曆!$A$2:$E$1300,5,0))</f>
        <v/>
      </c>
      <c r="M466" s="151"/>
      <c r="N466" s="151"/>
      <c r="O466" s="151"/>
      <c r="P466" s="151"/>
      <c r="Q466" s="144" t="str">
        <f t="shared" si="14"/>
        <v/>
      </c>
      <c r="R466" s="152"/>
      <c r="S466" s="153"/>
      <c r="T466" s="124"/>
      <c r="U466" s="122" t="str">
        <f t="shared" si="15"/>
        <v/>
      </c>
      <c r="V466" s="214" t="str">
        <f>""</f>
        <v/>
      </c>
    </row>
    <row r="467" spans="1:22" ht="15.6" customHeight="1">
      <c r="A467" s="193"/>
      <c r="B467" s="146"/>
      <c r="C467" s="146"/>
      <c r="D467" s="146"/>
      <c r="E467" s="147"/>
      <c r="F467" s="148"/>
      <c r="G467" s="169"/>
      <c r="H467" s="148"/>
      <c r="I467" s="148"/>
      <c r="J467" s="150"/>
      <c r="K467" s="151"/>
      <c r="L467" s="126" t="str">
        <f>IF(E467="","",VLOOKUP(K467,日曆!$A$2:$E$1300,5,0))</f>
        <v/>
      </c>
      <c r="M467" s="151"/>
      <c r="N467" s="151"/>
      <c r="O467" s="151"/>
      <c r="P467" s="151"/>
      <c r="Q467" s="144" t="str">
        <f t="shared" si="14"/>
        <v/>
      </c>
      <c r="R467" s="152"/>
      <c r="S467" s="153"/>
      <c r="T467" s="124"/>
      <c r="U467" s="122" t="str">
        <f t="shared" si="15"/>
        <v/>
      </c>
      <c r="V467" s="214" t="str">
        <f>""</f>
        <v/>
      </c>
    </row>
    <row r="468" spans="1:22" ht="15.6" customHeight="1">
      <c r="A468" s="193"/>
      <c r="B468" s="146"/>
      <c r="C468" s="146"/>
      <c r="D468" s="146"/>
      <c r="E468" s="147"/>
      <c r="F468" s="148"/>
      <c r="G468" s="169"/>
      <c r="H468" s="148"/>
      <c r="I468" s="148"/>
      <c r="J468" s="150"/>
      <c r="K468" s="151"/>
      <c r="L468" s="126" t="str">
        <f>IF(E468="","",VLOOKUP(K468,日曆!$A$2:$E$1300,5,0))</f>
        <v/>
      </c>
      <c r="M468" s="151"/>
      <c r="N468" s="151"/>
      <c r="O468" s="151"/>
      <c r="P468" s="151"/>
      <c r="Q468" s="144" t="str">
        <f t="shared" si="14"/>
        <v/>
      </c>
      <c r="R468" s="152"/>
      <c r="S468" s="153"/>
      <c r="T468" s="124"/>
      <c r="U468" s="122" t="str">
        <f t="shared" si="15"/>
        <v/>
      </c>
      <c r="V468" s="214" t="str">
        <f>""</f>
        <v/>
      </c>
    </row>
    <row r="469" spans="1:22" ht="15.6" customHeight="1">
      <c r="A469" s="193"/>
      <c r="B469" s="146"/>
      <c r="C469" s="146"/>
      <c r="D469" s="146"/>
      <c r="E469" s="147"/>
      <c r="F469" s="148"/>
      <c r="G469" s="169"/>
      <c r="H469" s="148"/>
      <c r="I469" s="148"/>
      <c r="J469" s="150"/>
      <c r="K469" s="151"/>
      <c r="L469" s="126" t="str">
        <f>IF(E469="","",VLOOKUP(K469,日曆!$A$2:$E$1300,5,0))</f>
        <v/>
      </c>
      <c r="M469" s="151"/>
      <c r="N469" s="151"/>
      <c r="O469" s="151"/>
      <c r="P469" s="151"/>
      <c r="Q469" s="144" t="str">
        <f t="shared" si="14"/>
        <v/>
      </c>
      <c r="R469" s="152"/>
      <c r="S469" s="153"/>
      <c r="T469" s="124"/>
      <c r="U469" s="122" t="str">
        <f t="shared" si="15"/>
        <v/>
      </c>
      <c r="V469" s="214" t="str">
        <f>""</f>
        <v/>
      </c>
    </row>
    <row r="470" spans="1:22" ht="15.6" customHeight="1">
      <c r="A470" s="193"/>
      <c r="B470" s="146"/>
      <c r="C470" s="146"/>
      <c r="D470" s="146"/>
      <c r="E470" s="147"/>
      <c r="F470" s="148"/>
      <c r="G470" s="169"/>
      <c r="H470" s="148"/>
      <c r="I470" s="148"/>
      <c r="J470" s="150"/>
      <c r="K470" s="151"/>
      <c r="L470" s="126" t="str">
        <f>IF(E470="","",VLOOKUP(K470,日曆!$A$2:$E$1300,5,0))</f>
        <v/>
      </c>
      <c r="M470" s="151"/>
      <c r="N470" s="151"/>
      <c r="O470" s="151"/>
      <c r="P470" s="151"/>
      <c r="Q470" s="144" t="str">
        <f t="shared" si="14"/>
        <v/>
      </c>
      <c r="R470" s="152"/>
      <c r="S470" s="153"/>
      <c r="T470" s="124"/>
      <c r="U470" s="122" t="str">
        <f t="shared" si="15"/>
        <v/>
      </c>
      <c r="V470" s="214" t="str">
        <f>""</f>
        <v/>
      </c>
    </row>
    <row r="471" spans="1:22" ht="15.6" customHeight="1">
      <c r="A471" s="193"/>
      <c r="B471" s="146"/>
      <c r="C471" s="146"/>
      <c r="D471" s="146"/>
      <c r="E471" s="147"/>
      <c r="F471" s="148"/>
      <c r="G471" s="169"/>
      <c r="H471" s="148"/>
      <c r="I471" s="148"/>
      <c r="J471" s="150"/>
      <c r="K471" s="151"/>
      <c r="L471" s="126" t="str">
        <f>IF(E471="","",VLOOKUP(K471,日曆!$A$2:$E$1300,5,0))</f>
        <v/>
      </c>
      <c r="M471" s="151"/>
      <c r="N471" s="151"/>
      <c r="O471" s="151"/>
      <c r="P471" s="151"/>
      <c r="Q471" s="144" t="str">
        <f t="shared" si="14"/>
        <v/>
      </c>
      <c r="R471" s="152"/>
      <c r="S471" s="153"/>
      <c r="T471" s="124"/>
      <c r="U471" s="122" t="str">
        <f t="shared" si="15"/>
        <v/>
      </c>
      <c r="V471" s="214" t="str">
        <f>""</f>
        <v/>
      </c>
    </row>
    <row r="472" spans="1:22" ht="15.6" customHeight="1">
      <c r="A472" s="193"/>
      <c r="B472" s="146"/>
      <c r="C472" s="146"/>
      <c r="D472" s="146"/>
      <c r="E472" s="147"/>
      <c r="F472" s="148"/>
      <c r="G472" s="169"/>
      <c r="H472" s="148"/>
      <c r="I472" s="148"/>
      <c r="J472" s="150"/>
      <c r="K472" s="151"/>
      <c r="L472" s="126" t="str">
        <f>IF(E472="","",VLOOKUP(K472,日曆!$A$2:$E$1300,5,0))</f>
        <v/>
      </c>
      <c r="M472" s="151"/>
      <c r="N472" s="151"/>
      <c r="O472" s="151"/>
      <c r="P472" s="151"/>
      <c r="Q472" s="144" t="str">
        <f t="shared" si="14"/>
        <v/>
      </c>
      <c r="R472" s="152"/>
      <c r="S472" s="153"/>
      <c r="T472" s="124"/>
      <c r="U472" s="122" t="str">
        <f t="shared" si="15"/>
        <v/>
      </c>
      <c r="V472" s="214" t="str">
        <f>""</f>
        <v/>
      </c>
    </row>
    <row r="473" spans="1:22" ht="15.6" customHeight="1">
      <c r="A473" s="193"/>
      <c r="B473" s="146"/>
      <c r="C473" s="146"/>
      <c r="D473" s="146"/>
      <c r="E473" s="147"/>
      <c r="F473" s="148"/>
      <c r="G473" s="169"/>
      <c r="H473" s="148"/>
      <c r="I473" s="148"/>
      <c r="J473" s="150"/>
      <c r="K473" s="151"/>
      <c r="L473" s="126" t="str">
        <f>IF(E473="","",VLOOKUP(K473,日曆!$A$2:$E$1300,5,0))</f>
        <v/>
      </c>
      <c r="M473" s="151"/>
      <c r="N473" s="151"/>
      <c r="O473" s="151"/>
      <c r="P473" s="151"/>
      <c r="Q473" s="144" t="str">
        <f t="shared" si="14"/>
        <v/>
      </c>
      <c r="R473" s="152"/>
      <c r="S473" s="153"/>
      <c r="T473" s="124"/>
      <c r="U473" s="122" t="str">
        <f t="shared" si="15"/>
        <v/>
      </c>
      <c r="V473" s="214" t="str">
        <f>""</f>
        <v/>
      </c>
    </row>
    <row r="474" spans="1:22" ht="15.6" customHeight="1">
      <c r="A474" s="193"/>
      <c r="B474" s="146"/>
      <c r="C474" s="146"/>
      <c r="D474" s="146"/>
      <c r="E474" s="147"/>
      <c r="F474" s="148"/>
      <c r="G474" s="169"/>
      <c r="H474" s="148"/>
      <c r="I474" s="148"/>
      <c r="J474" s="150"/>
      <c r="K474" s="151"/>
      <c r="L474" s="126" t="str">
        <f>IF(E474="","",VLOOKUP(K474,日曆!$A$2:$E$1300,5,0))</f>
        <v/>
      </c>
      <c r="M474" s="151"/>
      <c r="N474" s="151"/>
      <c r="O474" s="151"/>
      <c r="P474" s="151"/>
      <c r="Q474" s="144" t="str">
        <f t="shared" si="14"/>
        <v/>
      </c>
      <c r="R474" s="152"/>
      <c r="S474" s="153"/>
      <c r="T474" s="124"/>
      <c r="U474" s="122" t="str">
        <f t="shared" si="15"/>
        <v/>
      </c>
      <c r="V474" s="214" t="str">
        <f>""</f>
        <v/>
      </c>
    </row>
    <row r="475" spans="1:22" ht="15.6" customHeight="1">
      <c r="A475" s="193"/>
      <c r="B475" s="146"/>
      <c r="C475" s="146"/>
      <c r="D475" s="146"/>
      <c r="E475" s="147"/>
      <c r="F475" s="148"/>
      <c r="G475" s="169"/>
      <c r="H475" s="148"/>
      <c r="I475" s="148"/>
      <c r="J475" s="150"/>
      <c r="K475" s="151"/>
      <c r="L475" s="126" t="str">
        <f>IF(E475="","",VLOOKUP(K475,日曆!$A$2:$E$1300,5,0))</f>
        <v/>
      </c>
      <c r="M475" s="151"/>
      <c r="N475" s="151"/>
      <c r="O475" s="151"/>
      <c r="P475" s="151"/>
      <c r="Q475" s="144" t="str">
        <f t="shared" si="14"/>
        <v/>
      </c>
      <c r="R475" s="152"/>
      <c r="S475" s="153"/>
      <c r="T475" s="124"/>
      <c r="U475" s="122" t="str">
        <f t="shared" si="15"/>
        <v/>
      </c>
      <c r="V475" s="214" t="str">
        <f>""</f>
        <v/>
      </c>
    </row>
    <row r="476" spans="1:22" ht="15.6" customHeight="1">
      <c r="A476" s="193"/>
      <c r="B476" s="146"/>
      <c r="C476" s="146"/>
      <c r="D476" s="146"/>
      <c r="E476" s="147"/>
      <c r="F476" s="148"/>
      <c r="G476" s="169"/>
      <c r="H476" s="148"/>
      <c r="I476" s="148"/>
      <c r="J476" s="150"/>
      <c r="K476" s="151"/>
      <c r="L476" s="126" t="str">
        <f>IF(E476="","",VLOOKUP(K476,日曆!$A$2:$E$1300,5,0))</f>
        <v/>
      </c>
      <c r="M476" s="151"/>
      <c r="N476" s="151"/>
      <c r="O476" s="151"/>
      <c r="P476" s="151"/>
      <c r="Q476" s="144" t="str">
        <f t="shared" si="14"/>
        <v/>
      </c>
      <c r="R476" s="152"/>
      <c r="S476" s="153"/>
      <c r="T476" s="124"/>
      <c r="U476" s="122" t="str">
        <f t="shared" si="15"/>
        <v/>
      </c>
      <c r="V476" s="214" t="str">
        <f>""</f>
        <v/>
      </c>
    </row>
    <row r="477" spans="1:22" ht="15.6" customHeight="1">
      <c r="A477" s="193"/>
      <c r="B477" s="146"/>
      <c r="C477" s="146"/>
      <c r="D477" s="146"/>
      <c r="E477" s="147"/>
      <c r="F477" s="148"/>
      <c r="G477" s="169"/>
      <c r="H477" s="148"/>
      <c r="I477" s="148"/>
      <c r="J477" s="150"/>
      <c r="K477" s="151"/>
      <c r="L477" s="126" t="str">
        <f>IF(E477="","",VLOOKUP(K477,日曆!$A$2:$E$1300,5,0))</f>
        <v/>
      </c>
      <c r="M477" s="151"/>
      <c r="N477" s="151"/>
      <c r="O477" s="151"/>
      <c r="P477" s="151"/>
      <c r="Q477" s="144" t="str">
        <f t="shared" si="14"/>
        <v/>
      </c>
      <c r="R477" s="152"/>
      <c r="S477" s="153"/>
      <c r="T477" s="124"/>
      <c r="U477" s="122" t="str">
        <f t="shared" si="15"/>
        <v/>
      </c>
      <c r="V477" s="214" t="str">
        <f>""</f>
        <v/>
      </c>
    </row>
    <row r="478" spans="1:22" ht="15.6" customHeight="1">
      <c r="A478" s="194"/>
      <c r="B478" s="154"/>
      <c r="C478" s="154"/>
      <c r="D478" s="170"/>
      <c r="E478" s="155"/>
      <c r="F478" s="149"/>
      <c r="G478" s="171"/>
      <c r="H478" s="171"/>
      <c r="I478" s="149"/>
      <c r="J478" s="156"/>
      <c r="K478" s="157"/>
      <c r="L478" s="126" t="str">
        <f>IF(E478="","",VLOOKUP(K478,日曆!$A$2:$E$1300,5,0))</f>
        <v/>
      </c>
      <c r="M478" s="157"/>
      <c r="N478" s="157"/>
      <c r="O478" s="157"/>
      <c r="P478" s="157"/>
      <c r="Q478" s="144" t="str">
        <f t="shared" si="14"/>
        <v/>
      </c>
      <c r="R478" s="158"/>
      <c r="S478" s="159"/>
      <c r="T478" s="124"/>
      <c r="U478" s="122" t="str">
        <f t="shared" si="15"/>
        <v/>
      </c>
      <c r="V478" s="214" t="str">
        <f>""</f>
        <v/>
      </c>
    </row>
    <row r="479" spans="1:22" ht="15.6" customHeight="1">
      <c r="A479" s="194"/>
      <c r="B479" s="154"/>
      <c r="C479" s="154"/>
      <c r="D479" s="170"/>
      <c r="E479" s="155"/>
      <c r="F479" s="149"/>
      <c r="G479" s="171"/>
      <c r="H479" s="171"/>
      <c r="I479" s="149"/>
      <c r="J479" s="156"/>
      <c r="K479" s="157"/>
      <c r="L479" s="126" t="str">
        <f>IF(E479="","",VLOOKUP(K479,日曆!$A$2:$E$1300,5,0))</f>
        <v/>
      </c>
      <c r="M479" s="157"/>
      <c r="N479" s="157"/>
      <c r="O479" s="157"/>
      <c r="P479" s="157"/>
      <c r="Q479" s="144" t="str">
        <f t="shared" si="14"/>
        <v/>
      </c>
      <c r="R479" s="158"/>
      <c r="S479" s="159"/>
      <c r="T479" s="121"/>
      <c r="U479" s="122" t="str">
        <f t="shared" si="15"/>
        <v/>
      </c>
      <c r="V479" s="214" t="str">
        <f>""</f>
        <v/>
      </c>
    </row>
    <row r="480" spans="1:22" ht="15.6" customHeight="1">
      <c r="A480" s="194"/>
      <c r="B480" s="154"/>
      <c r="C480" s="154"/>
      <c r="D480" s="170"/>
      <c r="E480" s="155"/>
      <c r="F480" s="149"/>
      <c r="G480" s="171"/>
      <c r="H480" s="171"/>
      <c r="I480" s="149"/>
      <c r="J480" s="156"/>
      <c r="K480" s="157"/>
      <c r="L480" s="126" t="str">
        <f>IF(E480="","",VLOOKUP(K480,日曆!$A$2:$E$1300,5,0))</f>
        <v/>
      </c>
      <c r="M480" s="157"/>
      <c r="N480" s="157"/>
      <c r="O480" s="157"/>
      <c r="P480" s="157"/>
      <c r="Q480" s="144" t="str">
        <f t="shared" si="14"/>
        <v/>
      </c>
      <c r="R480" s="158"/>
      <c r="S480" s="159"/>
      <c r="T480" s="121"/>
      <c r="U480" s="122" t="str">
        <f t="shared" si="15"/>
        <v/>
      </c>
      <c r="V480" s="214" t="str">
        <f>""</f>
        <v/>
      </c>
    </row>
    <row r="481" spans="1:22" ht="15.6" customHeight="1">
      <c r="A481" s="196"/>
      <c r="B481" s="132"/>
      <c r="C481" s="133"/>
      <c r="D481" s="132"/>
      <c r="E481" s="172"/>
      <c r="F481" s="117"/>
      <c r="G481" s="117"/>
      <c r="H481" s="117"/>
      <c r="I481" s="117"/>
      <c r="J481" s="173"/>
      <c r="K481" s="114"/>
      <c r="L481" s="126" t="str">
        <f>IF(E481="","",VLOOKUP(K481,日曆!$A$2:$E$1300,5,0))</f>
        <v/>
      </c>
      <c r="M481" s="114"/>
      <c r="N481" s="114"/>
      <c r="O481" s="114"/>
      <c r="P481" s="114"/>
      <c r="Q481" s="144" t="str">
        <f t="shared" si="14"/>
        <v/>
      </c>
      <c r="R481" s="119"/>
      <c r="S481" s="174"/>
      <c r="T481" s="121"/>
      <c r="U481" s="122" t="str">
        <f t="shared" si="15"/>
        <v/>
      </c>
      <c r="V481" s="214" t="str">
        <f>""</f>
        <v/>
      </c>
    </row>
    <row r="482" spans="1:22" ht="15.6" customHeight="1">
      <c r="A482" s="196"/>
      <c r="B482" s="132"/>
      <c r="C482" s="133"/>
      <c r="D482" s="132"/>
      <c r="E482" s="172"/>
      <c r="F482" s="117"/>
      <c r="G482" s="117"/>
      <c r="H482" s="117"/>
      <c r="I482" s="117"/>
      <c r="J482" s="173"/>
      <c r="K482" s="114"/>
      <c r="L482" s="126" t="str">
        <f>IF(E482="","",VLOOKUP(K482,日曆!$A$2:$E$1300,5,0))</f>
        <v/>
      </c>
      <c r="M482" s="114"/>
      <c r="N482" s="114"/>
      <c r="O482" s="114"/>
      <c r="P482" s="114"/>
      <c r="Q482" s="144" t="str">
        <f t="shared" si="14"/>
        <v/>
      </c>
      <c r="R482" s="119"/>
      <c r="S482" s="174"/>
      <c r="T482" s="121"/>
      <c r="U482" s="122" t="str">
        <f t="shared" si="15"/>
        <v/>
      </c>
      <c r="V482" s="214" t="str">
        <f>""</f>
        <v/>
      </c>
    </row>
    <row r="483" spans="1:22" ht="15.6" customHeight="1">
      <c r="A483" s="196"/>
      <c r="B483" s="132"/>
      <c r="C483" s="133"/>
      <c r="D483" s="132"/>
      <c r="E483" s="172"/>
      <c r="F483" s="117"/>
      <c r="G483" s="117"/>
      <c r="H483" s="117"/>
      <c r="I483" s="117"/>
      <c r="J483" s="173"/>
      <c r="K483" s="114"/>
      <c r="L483" s="126" t="str">
        <f>IF(E483="","",VLOOKUP(K483,日曆!$A$2:$E$1300,5,0))</f>
        <v/>
      </c>
      <c r="M483" s="114"/>
      <c r="N483" s="114"/>
      <c r="O483" s="114"/>
      <c r="P483" s="114"/>
      <c r="Q483" s="144" t="str">
        <f t="shared" si="14"/>
        <v/>
      </c>
      <c r="R483" s="120"/>
      <c r="S483" s="175"/>
      <c r="T483" s="123"/>
      <c r="U483" s="122" t="str">
        <f t="shared" si="15"/>
        <v/>
      </c>
      <c r="V483" s="214" t="str">
        <f>""</f>
        <v/>
      </c>
    </row>
    <row r="484" spans="1:22" ht="15.6" customHeight="1">
      <c r="A484" s="196"/>
      <c r="B484" s="132"/>
      <c r="C484" s="133"/>
      <c r="D484" s="132"/>
      <c r="E484" s="172"/>
      <c r="F484" s="117"/>
      <c r="G484" s="117"/>
      <c r="H484" s="117"/>
      <c r="I484" s="117"/>
      <c r="J484" s="173"/>
      <c r="K484" s="114"/>
      <c r="L484" s="126" t="str">
        <f>IF(E484="","",VLOOKUP(K484,日曆!$A$2:$E$1300,5,0))</f>
        <v/>
      </c>
      <c r="M484" s="114"/>
      <c r="N484" s="114"/>
      <c r="O484" s="114"/>
      <c r="P484" s="114"/>
      <c r="Q484" s="144" t="str">
        <f t="shared" si="14"/>
        <v/>
      </c>
      <c r="R484" s="120"/>
      <c r="S484" s="175"/>
      <c r="T484" s="123"/>
      <c r="U484" s="122" t="str">
        <f t="shared" si="15"/>
        <v/>
      </c>
      <c r="V484" s="214" t="str">
        <f>""</f>
        <v/>
      </c>
    </row>
    <row r="485" spans="1:22" ht="15.6" customHeight="1">
      <c r="A485" s="196"/>
      <c r="B485" s="132"/>
      <c r="C485" s="133"/>
      <c r="D485" s="132"/>
      <c r="E485" s="172"/>
      <c r="F485" s="117"/>
      <c r="G485" s="117"/>
      <c r="H485" s="117"/>
      <c r="I485" s="117"/>
      <c r="J485" s="173"/>
      <c r="K485" s="114"/>
      <c r="L485" s="126" t="str">
        <f>IF(E485="","",VLOOKUP(K485,日曆!$A$2:$E$1300,5,0))</f>
        <v/>
      </c>
      <c r="M485" s="114"/>
      <c r="N485" s="114"/>
      <c r="O485" s="114"/>
      <c r="P485" s="114"/>
      <c r="Q485" s="144" t="str">
        <f t="shared" si="14"/>
        <v/>
      </c>
      <c r="R485" s="120"/>
      <c r="S485" s="175"/>
      <c r="T485" s="123"/>
      <c r="U485" s="122" t="str">
        <f t="shared" si="15"/>
        <v/>
      </c>
      <c r="V485" s="214" t="str">
        <f>""</f>
        <v/>
      </c>
    </row>
    <row r="486" spans="1:22" ht="15.6" customHeight="1">
      <c r="A486" s="196"/>
      <c r="B486" s="132"/>
      <c r="C486" s="133"/>
      <c r="D486" s="132"/>
      <c r="E486" s="172"/>
      <c r="F486" s="117"/>
      <c r="G486" s="117"/>
      <c r="H486" s="117"/>
      <c r="I486" s="117"/>
      <c r="J486" s="173"/>
      <c r="K486" s="114"/>
      <c r="L486" s="126" t="str">
        <f>IF(E486="","",VLOOKUP(K486,日曆!$A$2:$E$1300,5,0))</f>
        <v/>
      </c>
      <c r="M486" s="114"/>
      <c r="N486" s="114"/>
      <c r="O486" s="114"/>
      <c r="P486" s="114"/>
      <c r="Q486" s="144" t="str">
        <f t="shared" si="14"/>
        <v/>
      </c>
      <c r="R486" s="120"/>
      <c r="S486" s="175"/>
      <c r="T486" s="123"/>
      <c r="U486" s="122" t="str">
        <f t="shared" si="15"/>
        <v/>
      </c>
      <c r="V486" s="214" t="str">
        <f>""</f>
        <v/>
      </c>
    </row>
    <row r="487" spans="1:22" ht="15.6" customHeight="1">
      <c r="A487" s="196"/>
      <c r="B487" s="132"/>
      <c r="C487" s="133"/>
      <c r="D487" s="132"/>
      <c r="E487" s="172"/>
      <c r="F487" s="117"/>
      <c r="G487" s="117"/>
      <c r="H487" s="117"/>
      <c r="I487" s="117"/>
      <c r="J487" s="173"/>
      <c r="K487" s="114"/>
      <c r="L487" s="126" t="str">
        <f>IF(E487="","",VLOOKUP(K487,日曆!$A$2:$E$1300,5,0))</f>
        <v/>
      </c>
      <c r="M487" s="114"/>
      <c r="N487" s="114"/>
      <c r="O487" s="114"/>
      <c r="P487" s="114"/>
      <c r="Q487" s="144" t="str">
        <f t="shared" si="14"/>
        <v/>
      </c>
      <c r="R487" s="120"/>
      <c r="S487" s="175"/>
      <c r="T487" s="123"/>
      <c r="U487" s="122" t="str">
        <f t="shared" si="15"/>
        <v/>
      </c>
      <c r="V487" s="214" t="str">
        <f>""</f>
        <v/>
      </c>
    </row>
    <row r="488" spans="1:22" ht="15.6" customHeight="1">
      <c r="A488" s="196"/>
      <c r="B488" s="132"/>
      <c r="C488" s="133"/>
      <c r="D488" s="132"/>
      <c r="E488" s="172"/>
      <c r="F488" s="117"/>
      <c r="G488" s="117"/>
      <c r="H488" s="117"/>
      <c r="I488" s="117"/>
      <c r="J488" s="173"/>
      <c r="K488" s="114"/>
      <c r="L488" s="126" t="str">
        <f>IF(E488="","",VLOOKUP(K488,日曆!$A$2:$E$1300,5,0))</f>
        <v/>
      </c>
      <c r="M488" s="114"/>
      <c r="N488" s="114"/>
      <c r="O488" s="114"/>
      <c r="P488" s="114"/>
      <c r="Q488" s="144" t="str">
        <f t="shared" si="14"/>
        <v/>
      </c>
      <c r="R488" s="120"/>
      <c r="S488" s="175"/>
      <c r="T488" s="123"/>
      <c r="U488" s="122" t="str">
        <f t="shared" si="15"/>
        <v/>
      </c>
      <c r="V488" s="214" t="str">
        <f>""</f>
        <v/>
      </c>
    </row>
    <row r="489" spans="1:22" ht="15.6" customHeight="1">
      <c r="A489" s="196"/>
      <c r="B489" s="132"/>
      <c r="C489" s="133"/>
      <c r="D489" s="132"/>
      <c r="E489" s="172"/>
      <c r="F489" s="117"/>
      <c r="G489" s="117"/>
      <c r="H489" s="117"/>
      <c r="I489" s="117"/>
      <c r="J489" s="173"/>
      <c r="K489" s="114"/>
      <c r="L489" s="126" t="str">
        <f>IF(E489="","",VLOOKUP(K489,日曆!$A$2:$E$1300,5,0))</f>
        <v/>
      </c>
      <c r="M489" s="114"/>
      <c r="N489" s="114"/>
      <c r="O489" s="114"/>
      <c r="P489" s="114"/>
      <c r="Q489" s="144" t="str">
        <f t="shared" si="14"/>
        <v/>
      </c>
      <c r="R489" s="120"/>
      <c r="S489" s="175"/>
      <c r="T489" s="123"/>
      <c r="U489" s="122" t="str">
        <f t="shared" si="15"/>
        <v/>
      </c>
      <c r="V489" s="214" t="str">
        <f>""</f>
        <v/>
      </c>
    </row>
    <row r="490" spans="1:22" ht="15.6" customHeight="1">
      <c r="A490" s="196"/>
      <c r="B490" s="132"/>
      <c r="C490" s="133"/>
      <c r="D490" s="132"/>
      <c r="E490" s="172"/>
      <c r="F490" s="117"/>
      <c r="G490" s="117"/>
      <c r="H490" s="117"/>
      <c r="I490" s="117"/>
      <c r="J490" s="173"/>
      <c r="K490" s="114"/>
      <c r="L490" s="126" t="str">
        <f>IF(E490="","",VLOOKUP(K490,日曆!$A$2:$E$1300,5,0))</f>
        <v/>
      </c>
      <c r="M490" s="114"/>
      <c r="N490" s="114"/>
      <c r="O490" s="114"/>
      <c r="P490" s="114"/>
      <c r="Q490" s="144" t="str">
        <f t="shared" si="14"/>
        <v/>
      </c>
      <c r="R490" s="120"/>
      <c r="S490" s="175"/>
      <c r="T490" s="123"/>
      <c r="U490" s="122" t="str">
        <f t="shared" si="15"/>
        <v/>
      </c>
      <c r="V490" s="214" t="str">
        <f>""</f>
        <v/>
      </c>
    </row>
    <row r="491" spans="1:22" ht="15.6" customHeight="1">
      <c r="A491" s="196"/>
      <c r="B491" s="132"/>
      <c r="C491" s="133"/>
      <c r="D491" s="132"/>
      <c r="E491" s="172"/>
      <c r="F491" s="117"/>
      <c r="G491" s="117"/>
      <c r="H491" s="117"/>
      <c r="I491" s="117"/>
      <c r="J491" s="173"/>
      <c r="K491" s="114"/>
      <c r="L491" s="126" t="str">
        <f>IF(E491="","",VLOOKUP(K491,日曆!$A$2:$E$1300,5,0))</f>
        <v/>
      </c>
      <c r="M491" s="114"/>
      <c r="N491" s="114"/>
      <c r="O491" s="114"/>
      <c r="P491" s="114"/>
      <c r="Q491" s="144" t="str">
        <f t="shared" si="14"/>
        <v/>
      </c>
      <c r="R491" s="120"/>
      <c r="S491" s="175"/>
      <c r="T491" s="123"/>
      <c r="U491" s="122" t="str">
        <f t="shared" si="15"/>
        <v/>
      </c>
      <c r="V491" s="214" t="str">
        <f>""</f>
        <v/>
      </c>
    </row>
    <row r="492" spans="1:22" ht="15.6" customHeight="1">
      <c r="A492" s="196"/>
      <c r="B492" s="132"/>
      <c r="C492" s="133"/>
      <c r="D492" s="132"/>
      <c r="E492" s="172"/>
      <c r="F492" s="117"/>
      <c r="G492" s="117"/>
      <c r="H492" s="117"/>
      <c r="I492" s="117"/>
      <c r="J492" s="173"/>
      <c r="K492" s="114"/>
      <c r="L492" s="126" t="str">
        <f>IF(E492="","",VLOOKUP(K492,日曆!$A$2:$E$1300,5,0))</f>
        <v/>
      </c>
      <c r="M492" s="114"/>
      <c r="N492" s="114"/>
      <c r="O492" s="114"/>
      <c r="P492" s="114"/>
      <c r="Q492" s="144" t="str">
        <f t="shared" si="14"/>
        <v/>
      </c>
      <c r="R492" s="120"/>
      <c r="S492" s="175"/>
      <c r="T492" s="123"/>
      <c r="U492" s="122" t="str">
        <f t="shared" si="15"/>
        <v/>
      </c>
      <c r="V492" s="214" t="str">
        <f>""</f>
        <v/>
      </c>
    </row>
    <row r="493" spans="1:22" ht="15.6" customHeight="1">
      <c r="A493" s="196"/>
      <c r="B493" s="132"/>
      <c r="C493" s="133"/>
      <c r="D493" s="132"/>
      <c r="E493" s="172"/>
      <c r="F493" s="117"/>
      <c r="G493" s="117"/>
      <c r="H493" s="117"/>
      <c r="I493" s="117"/>
      <c r="J493" s="173"/>
      <c r="K493" s="114"/>
      <c r="L493" s="126" t="str">
        <f>IF(E493="","",VLOOKUP(K493,日曆!$A$2:$E$1300,5,0))</f>
        <v/>
      </c>
      <c r="M493" s="114"/>
      <c r="N493" s="114"/>
      <c r="O493" s="114"/>
      <c r="P493" s="114"/>
      <c r="Q493" s="144" t="str">
        <f t="shared" si="14"/>
        <v/>
      </c>
      <c r="R493" s="120"/>
      <c r="S493" s="175"/>
      <c r="T493" s="123"/>
      <c r="U493" s="122" t="str">
        <f t="shared" si="15"/>
        <v/>
      </c>
      <c r="V493" s="214" t="str">
        <f>""</f>
        <v/>
      </c>
    </row>
    <row r="494" spans="1:22" ht="15.6" customHeight="1">
      <c r="A494" s="196"/>
      <c r="B494" s="132"/>
      <c r="C494" s="133"/>
      <c r="D494" s="132"/>
      <c r="E494" s="172"/>
      <c r="F494" s="117"/>
      <c r="G494" s="117"/>
      <c r="H494" s="117"/>
      <c r="I494" s="117"/>
      <c r="J494" s="173"/>
      <c r="K494" s="114"/>
      <c r="L494" s="126" t="str">
        <f>IF(E494="","",VLOOKUP(K494,日曆!$A$2:$E$1300,5,0))</f>
        <v/>
      </c>
      <c r="M494" s="114"/>
      <c r="N494" s="114"/>
      <c r="O494" s="114"/>
      <c r="P494" s="114"/>
      <c r="Q494" s="144" t="str">
        <f t="shared" si="14"/>
        <v/>
      </c>
      <c r="R494" s="120"/>
      <c r="S494" s="175"/>
      <c r="T494" s="123"/>
      <c r="U494" s="122" t="str">
        <f t="shared" si="15"/>
        <v/>
      </c>
      <c r="V494" s="214" t="str">
        <f>""</f>
        <v/>
      </c>
    </row>
    <row r="495" spans="1:22" ht="15.6" customHeight="1">
      <c r="A495" s="196"/>
      <c r="B495" s="132"/>
      <c r="C495" s="133"/>
      <c r="D495" s="132"/>
      <c r="E495" s="172"/>
      <c r="F495" s="117"/>
      <c r="G495" s="117"/>
      <c r="H495" s="117"/>
      <c r="I495" s="117"/>
      <c r="J495" s="173"/>
      <c r="K495" s="114"/>
      <c r="L495" s="126" t="str">
        <f>IF(E495="","",VLOOKUP(K495,日曆!$A$2:$E$1300,5,0))</f>
        <v/>
      </c>
      <c r="M495" s="114"/>
      <c r="N495" s="114"/>
      <c r="O495" s="114"/>
      <c r="P495" s="114"/>
      <c r="Q495" s="144" t="str">
        <f t="shared" si="14"/>
        <v/>
      </c>
      <c r="R495" s="120"/>
      <c r="S495" s="175"/>
      <c r="T495" s="123"/>
      <c r="U495" s="122" t="str">
        <f t="shared" si="15"/>
        <v/>
      </c>
      <c r="V495" s="214" t="str">
        <f>""</f>
        <v/>
      </c>
    </row>
    <row r="496" spans="1:22" ht="15.6" customHeight="1">
      <c r="A496" s="196"/>
      <c r="B496" s="132"/>
      <c r="C496" s="133"/>
      <c r="D496" s="132"/>
      <c r="E496" s="172"/>
      <c r="F496" s="117"/>
      <c r="G496" s="117"/>
      <c r="H496" s="117"/>
      <c r="I496" s="117"/>
      <c r="J496" s="173"/>
      <c r="K496" s="114"/>
      <c r="L496" s="126" t="str">
        <f>IF(E496="","",VLOOKUP(K496,日曆!$A$2:$E$1300,5,0))</f>
        <v/>
      </c>
      <c r="M496" s="114"/>
      <c r="N496" s="114"/>
      <c r="O496" s="114"/>
      <c r="P496" s="114"/>
      <c r="Q496" s="144" t="str">
        <f t="shared" si="14"/>
        <v/>
      </c>
      <c r="R496" s="120"/>
      <c r="S496" s="175"/>
      <c r="T496" s="123"/>
      <c r="U496" s="122" t="str">
        <f t="shared" si="15"/>
        <v/>
      </c>
      <c r="V496" s="214" t="str">
        <f>""</f>
        <v/>
      </c>
    </row>
    <row r="497" spans="1:22" ht="15.6" customHeight="1">
      <c r="A497" s="196"/>
      <c r="B497" s="132"/>
      <c r="C497" s="133"/>
      <c r="D497" s="132"/>
      <c r="E497" s="172"/>
      <c r="F497" s="117"/>
      <c r="G497" s="117"/>
      <c r="H497" s="117"/>
      <c r="I497" s="117"/>
      <c r="J497" s="173"/>
      <c r="K497" s="114"/>
      <c r="L497" s="126" t="str">
        <f>IF(E497="","",VLOOKUP(K497,日曆!$A$2:$E$1300,5,0))</f>
        <v/>
      </c>
      <c r="M497" s="114"/>
      <c r="N497" s="114"/>
      <c r="O497" s="114"/>
      <c r="P497" s="114"/>
      <c r="Q497" s="144" t="str">
        <f t="shared" si="14"/>
        <v/>
      </c>
      <c r="R497" s="120"/>
      <c r="S497" s="175"/>
      <c r="T497" s="123"/>
      <c r="U497" s="122" t="str">
        <f t="shared" si="15"/>
        <v/>
      </c>
      <c r="V497" s="214" t="str">
        <f>""</f>
        <v/>
      </c>
    </row>
    <row r="498" spans="1:22" ht="15.6" customHeight="1">
      <c r="A498" s="196"/>
      <c r="B498" s="132"/>
      <c r="C498" s="133"/>
      <c r="D498" s="132"/>
      <c r="E498" s="172"/>
      <c r="F498" s="117"/>
      <c r="G498" s="117"/>
      <c r="H498" s="117"/>
      <c r="I498" s="117"/>
      <c r="J498" s="173"/>
      <c r="K498" s="114"/>
      <c r="L498" s="126" t="str">
        <f>IF(E498="","",VLOOKUP(K498,日曆!$A$2:$E$1300,5,0))</f>
        <v/>
      </c>
      <c r="M498" s="114"/>
      <c r="N498" s="114"/>
      <c r="O498" s="114"/>
      <c r="P498" s="114"/>
      <c r="Q498" s="144" t="str">
        <f t="shared" si="14"/>
        <v/>
      </c>
      <c r="R498" s="120"/>
      <c r="S498" s="175"/>
      <c r="T498" s="123"/>
      <c r="U498" s="122" t="str">
        <f t="shared" si="15"/>
        <v/>
      </c>
      <c r="V498" s="214" t="str">
        <f>""</f>
        <v/>
      </c>
    </row>
    <row r="499" spans="1:22" ht="15.6" customHeight="1">
      <c r="A499" s="196"/>
      <c r="B499" s="132"/>
      <c r="C499" s="133"/>
      <c r="D499" s="132"/>
      <c r="E499" s="172"/>
      <c r="F499" s="117"/>
      <c r="G499" s="117"/>
      <c r="H499" s="117"/>
      <c r="I499" s="117"/>
      <c r="J499" s="173"/>
      <c r="K499" s="114"/>
      <c r="L499" s="126" t="str">
        <f>IF(E499="","",VLOOKUP(K499,日曆!$A$2:$E$1300,5,0))</f>
        <v/>
      </c>
      <c r="M499" s="114"/>
      <c r="N499" s="114"/>
      <c r="O499" s="114"/>
      <c r="P499" s="114"/>
      <c r="Q499" s="144" t="str">
        <f t="shared" si="14"/>
        <v/>
      </c>
      <c r="R499" s="120"/>
      <c r="S499" s="175"/>
      <c r="T499" s="123"/>
      <c r="U499" s="122" t="str">
        <f t="shared" si="15"/>
        <v/>
      </c>
      <c r="V499" s="214" t="str">
        <f>""</f>
        <v/>
      </c>
    </row>
    <row r="500" spans="1:22" ht="15.6" customHeight="1">
      <c r="A500" s="196"/>
      <c r="B500" s="132"/>
      <c r="C500" s="133"/>
      <c r="D500" s="132"/>
      <c r="E500" s="172"/>
      <c r="F500" s="117"/>
      <c r="G500" s="117"/>
      <c r="H500" s="117"/>
      <c r="I500" s="117"/>
      <c r="J500" s="173"/>
      <c r="K500" s="114"/>
      <c r="L500" s="126" t="str">
        <f>IF(E500="","",VLOOKUP(K500,日曆!$A$2:$E$1300,5,0))</f>
        <v/>
      </c>
      <c r="M500" s="114"/>
      <c r="N500" s="114"/>
      <c r="O500" s="114"/>
      <c r="P500" s="114"/>
      <c r="Q500" s="144" t="str">
        <f t="shared" si="14"/>
        <v/>
      </c>
      <c r="R500" s="120"/>
      <c r="S500" s="175"/>
      <c r="T500" s="123"/>
      <c r="U500" s="122" t="str">
        <f t="shared" si="15"/>
        <v/>
      </c>
      <c r="V500" s="214" t="str">
        <f>""</f>
        <v/>
      </c>
    </row>
    <row r="501" spans="1:22" ht="15.6" customHeight="1">
      <c r="A501" s="196"/>
      <c r="B501" s="132"/>
      <c r="C501" s="133"/>
      <c r="D501" s="132"/>
      <c r="E501" s="172"/>
      <c r="F501" s="117"/>
      <c r="G501" s="117"/>
      <c r="H501" s="117"/>
      <c r="I501" s="117"/>
      <c r="J501" s="173"/>
      <c r="K501" s="114"/>
      <c r="L501" s="126" t="str">
        <f>IF(E501="","",VLOOKUP(K501,日曆!$A$2:$E$1300,5,0))</f>
        <v/>
      </c>
      <c r="M501" s="114"/>
      <c r="N501" s="114"/>
      <c r="O501" s="114"/>
      <c r="P501" s="114"/>
      <c r="Q501" s="144" t="str">
        <f t="shared" si="14"/>
        <v/>
      </c>
      <c r="R501" s="120"/>
      <c r="S501" s="175"/>
      <c r="T501" s="123"/>
      <c r="U501" s="122" t="str">
        <f t="shared" si="15"/>
        <v/>
      </c>
      <c r="V501" s="214" t="str">
        <f>""</f>
        <v/>
      </c>
    </row>
    <row r="502" spans="1:22" ht="15.6" customHeight="1" thickBot="1">
      <c r="A502" s="197"/>
      <c r="B502" s="198"/>
      <c r="C502" s="199"/>
      <c r="D502" s="198"/>
      <c r="E502" s="200"/>
      <c r="F502" s="201"/>
      <c r="G502" s="201"/>
      <c r="H502" s="201"/>
      <c r="I502" s="201"/>
      <c r="J502" s="202"/>
      <c r="K502" s="203"/>
      <c r="L502" s="126" t="str">
        <f>IF(E502="","",VLOOKUP(K502,日曆!$A$2:$E$1300,5,0))</f>
        <v/>
      </c>
      <c r="M502" s="203"/>
      <c r="N502" s="203"/>
      <c r="O502" s="203"/>
      <c r="P502" s="203"/>
      <c r="Q502" s="204" t="str">
        <f t="shared" si="14"/>
        <v/>
      </c>
      <c r="R502" s="205"/>
      <c r="S502" s="206"/>
      <c r="T502" s="207"/>
      <c r="U502" s="208" t="str">
        <f t="shared" si="15"/>
        <v/>
      </c>
      <c r="V502" s="215" t="str">
        <f>""</f>
        <v/>
      </c>
    </row>
  </sheetData>
  <protectedRanges>
    <protectedRange sqref="T3:T987" name="範圍4"/>
    <protectedRange sqref="R3:S987" name="範圍3"/>
    <protectedRange sqref="M3:P987" name="範圍2"/>
    <protectedRange sqref="A3:K987" name="範圍1"/>
    <protectedRange sqref="Z1 Z3 Z12" name="範圍2_2"/>
  </protectedRanges>
  <mergeCells count="12">
    <mergeCell ref="Z10:AA10"/>
    <mergeCell ref="A1:D1"/>
    <mergeCell ref="E1:J1"/>
    <mergeCell ref="K1:P1"/>
    <mergeCell ref="Q1:S1"/>
    <mergeCell ref="T1:V1"/>
    <mergeCell ref="Z1:AA2"/>
    <mergeCell ref="Z4:AA6"/>
    <mergeCell ref="Z7:AA7"/>
    <mergeCell ref="Z8:AA8"/>
    <mergeCell ref="Z9:AA9"/>
    <mergeCell ref="W1:X1"/>
  </mergeCells>
  <phoneticPr fontId="1" type="noConversion"/>
  <conditionalFormatting sqref="Z4">
    <cfRule type="colorScale" priority="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Z4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">
    <cfRule type="colorScale" priority="1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Z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Z1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Z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Z7" r:id="rId1" display="【一月份】"/>
    <hyperlink ref="Z8" r:id="rId2" display="【二月份】"/>
    <hyperlink ref="Z9" r:id="rId3" display="【三月份】"/>
    <hyperlink ref="Z10" r:id="rId4" display="【四月份】"/>
    <hyperlink ref="Z1" r:id="rId5" display="上傳資料"/>
    <hyperlink ref="Z7:AA7" r:id="rId6" display="【九月份】"/>
    <hyperlink ref="Z8:AA8" r:id="rId7" display="【十月份】"/>
    <hyperlink ref="Z9:AA9" r:id="rId8" display="【十一月份】"/>
    <hyperlink ref="Z10:AA10" r:id="rId9" display="【十二月份】"/>
  </hyperlinks>
  <printOptions horizontalCentered="1"/>
  <pageMargins left="0" right="0" top="0.74803149606299213" bottom="0.74803149606299213" header="0.31496062992125984" footer="0.31496062992125984"/>
  <pageSetup paperSize="9" scale="69" fitToHeight="0" orientation="landscape" r:id="rId10"/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43"/>
  <sheetViews>
    <sheetView zoomScale="55" zoomScaleNormal="55" workbookViewId="0">
      <pane ySplit="10" topLeftCell="A11" activePane="bottomLeft" state="frozen"/>
      <selection pane="bottomLeft"/>
    </sheetView>
  </sheetViews>
  <sheetFormatPr defaultRowHeight="16.5"/>
  <cols>
    <col min="1" max="1" width="12.625" customWidth="1"/>
    <col min="5" max="5" width="10.75" customWidth="1"/>
    <col min="6" max="7" width="8.5" customWidth="1"/>
    <col min="8" max="8" width="8.625" customWidth="1"/>
    <col min="9" max="9" width="13.5" customWidth="1"/>
    <col min="20" max="20" width="12.875" customWidth="1"/>
    <col min="21" max="21" width="11.5" bestFit="1" customWidth="1"/>
  </cols>
  <sheetData>
    <row r="1" spans="1:24" ht="50.45" customHeight="1" thickBot="1">
      <c r="A1" s="102">
        <v>10804</v>
      </c>
      <c r="B1" s="243" t="s">
        <v>92</v>
      </c>
      <c r="C1" s="243"/>
      <c r="D1" s="243"/>
      <c r="E1" s="187">
        <v>100000000</v>
      </c>
      <c r="F1" s="190"/>
      <c r="G1" s="1" t="s">
        <v>72</v>
      </c>
      <c r="H1" s="188"/>
      <c r="I1" s="189"/>
      <c r="J1" s="189"/>
      <c r="M1" s="244" t="s">
        <v>104</v>
      </c>
      <c r="N1" s="244"/>
      <c r="O1" s="244"/>
      <c r="P1" s="244"/>
      <c r="Q1" s="244"/>
      <c r="S1" s="245" t="s">
        <v>91</v>
      </c>
      <c r="T1" s="245"/>
      <c r="U1" s="245"/>
      <c r="V1" s="245"/>
    </row>
    <row r="2" spans="1:24" ht="23.45" customHeight="1">
      <c r="A2" s="2" t="s">
        <v>1</v>
      </c>
      <c r="B2" s="3" t="s">
        <v>73</v>
      </c>
      <c r="C2" s="246" t="e">
        <f>VLOOKUP(A3,'[1]03-工讀時數表'!$A$5:$B300,2,0)</f>
        <v>#N/A</v>
      </c>
      <c r="D2" s="246"/>
      <c r="E2" s="4"/>
      <c r="F2" s="4"/>
      <c r="G2" s="4"/>
      <c r="H2" s="4"/>
      <c r="I2" s="4"/>
      <c r="J2" s="4"/>
      <c r="M2" s="247" t="s">
        <v>89</v>
      </c>
      <c r="N2" s="247"/>
      <c r="O2" s="247"/>
      <c r="P2" s="247"/>
      <c r="Q2" s="247"/>
      <c r="S2" s="249" t="s">
        <v>90</v>
      </c>
      <c r="T2" s="249"/>
      <c r="U2" s="249"/>
      <c r="V2" s="249"/>
      <c r="W2" s="249"/>
      <c r="X2" s="249"/>
    </row>
    <row r="3" spans="1:24" ht="6" customHeight="1">
      <c r="A3" s="250" t="str">
        <f>IF(E1="",$H$1,VLOOKUP(E1,'[2]107學年'!$A$2:$G$2998,2,0))</f>
        <v>D123456789</v>
      </c>
      <c r="B3" s="250"/>
      <c r="C3" s="4"/>
      <c r="D3" s="4"/>
      <c r="E3" s="4"/>
      <c r="F3" s="4"/>
      <c r="G3" s="4"/>
      <c r="H3" s="4"/>
      <c r="I3" s="4"/>
      <c r="J3" s="4"/>
      <c r="M3" s="247"/>
      <c r="N3" s="247"/>
      <c r="O3" s="247"/>
      <c r="P3" s="247"/>
      <c r="Q3" s="247"/>
      <c r="S3" s="249"/>
      <c r="T3" s="249"/>
      <c r="U3" s="249"/>
      <c r="V3" s="249"/>
      <c r="W3" s="249"/>
      <c r="X3" s="249"/>
    </row>
    <row r="4" spans="1:24" ht="6" customHeight="1">
      <c r="A4" s="1"/>
      <c r="B4" s="1"/>
      <c r="C4" s="1"/>
      <c r="D4" s="1"/>
      <c r="E4" s="1"/>
      <c r="F4" s="1"/>
      <c r="G4" s="1"/>
      <c r="H4" s="1"/>
      <c r="I4" s="1"/>
      <c r="J4" s="1"/>
      <c r="M4" s="247"/>
      <c r="N4" s="247"/>
      <c r="O4" s="247"/>
      <c r="P4" s="247"/>
      <c r="Q4" s="247"/>
      <c r="S4" s="249"/>
      <c r="T4" s="249"/>
      <c r="U4" s="249"/>
      <c r="V4" s="249"/>
      <c r="W4" s="249"/>
      <c r="X4" s="249"/>
    </row>
    <row r="5" spans="1:24" ht="32.450000000000003" customHeight="1" thickBot="1">
      <c r="A5" s="5" t="s">
        <v>74</v>
      </c>
      <c r="B5" s="1"/>
      <c r="C5" s="1"/>
      <c r="D5" s="1"/>
      <c r="E5" s="1"/>
      <c r="F5" s="1"/>
      <c r="G5" s="1"/>
      <c r="H5" s="1"/>
      <c r="I5" s="1"/>
      <c r="J5" s="1"/>
      <c r="M5" s="248"/>
      <c r="N5" s="248"/>
      <c r="O5" s="248"/>
      <c r="P5" s="248"/>
      <c r="Q5" s="248"/>
      <c r="S5" s="249"/>
      <c r="T5" s="249"/>
      <c r="U5" s="249"/>
      <c r="V5" s="249"/>
      <c r="W5" s="249"/>
      <c r="X5" s="249"/>
    </row>
    <row r="6" spans="1:24" ht="50.25" thickBot="1">
      <c r="A6" s="6" t="s">
        <v>2</v>
      </c>
      <c r="B6" s="110" t="s">
        <v>107</v>
      </c>
      <c r="C6" s="7" t="s">
        <v>4</v>
      </c>
      <c r="D6" s="8" t="s">
        <v>5</v>
      </c>
      <c r="E6" s="57" t="s">
        <v>6</v>
      </c>
      <c r="F6" s="57" t="s">
        <v>7</v>
      </c>
      <c r="G6" s="58" t="s">
        <v>8</v>
      </c>
      <c r="H6" s="57" t="s">
        <v>6</v>
      </c>
      <c r="I6" s="57" t="s">
        <v>7</v>
      </c>
      <c r="J6" s="57" t="s">
        <v>9</v>
      </c>
      <c r="K6" s="57" t="s">
        <v>10</v>
      </c>
      <c r="L6" s="57" t="s">
        <v>11</v>
      </c>
      <c r="M6" s="59" t="s">
        <v>12</v>
      </c>
      <c r="N6" s="57" t="s">
        <v>13</v>
      </c>
      <c r="O6" s="57" t="s">
        <v>14</v>
      </c>
      <c r="P6" s="60" t="s">
        <v>15</v>
      </c>
      <c r="Q6" s="57" t="s">
        <v>16</v>
      </c>
      <c r="R6" s="61" t="s">
        <v>108</v>
      </c>
      <c r="S6" s="62" t="s">
        <v>109</v>
      </c>
      <c r="T6" s="63" t="s">
        <v>110</v>
      </c>
      <c r="U6" s="1"/>
      <c r="V6" s="1"/>
      <c r="W6" s="1"/>
    </row>
    <row r="7" spans="1:24" ht="17.25" thickBot="1">
      <c r="A7" s="9" t="e">
        <f>VLOOKUP(A3,'[1]03-工讀時數表'!$A$6:$AJ$1000,35,0)</f>
        <v>#N/A</v>
      </c>
      <c r="B7" s="10" t="e">
        <f>VLOOKUP(A3,'[1]04-工讀日數'!$A$6:$AI$1000,35,0)</f>
        <v>#N/A</v>
      </c>
      <c r="C7" s="11" t="e">
        <f>ROUNDUP(A7/B7,0)</f>
        <v>#N/A</v>
      </c>
      <c r="D7" s="12" t="e">
        <f>IF(RIGHT(LEFT(T7,2),1)="-",T7,
IF(
AND(T7&gt;='[3]實際薪資&amp;月投保薪資級距表'!$D$4,T7&lt;='[3]實際薪資&amp;月投保薪資級距表'!$E$4),'[3]實際薪資&amp;月投保薪資級距表'!$A$4,
IF(AND(T7&gt;='[3]實際薪資&amp;月投保薪資級距表'!$D$5,T7&lt;='[3]實際薪資&amp;月投保薪資級距表'!$E$5),'[3]實際薪資&amp;月投保薪資級距表'!$A$5,
IF(AND(T7&gt;='[3]實際薪資&amp;月投保薪資級距表'!$D$6,T7&lt;='[3]實際薪資&amp;月投保薪資級距表'!$E$6),'[3]實際薪資&amp;月投保薪資級距表'!$A$6,
IF(AND(T7&gt;='[3]實際薪資&amp;月投保薪資級距表'!$D$7,T7&lt;='[3]實際薪資&amp;月投保薪資級距表'!$E$7),'[3]實際薪資&amp;月投保薪資級距表'!$A$7,
IF(AND(T7&gt;='[3]實際薪資&amp;月投保薪資級距表'!$D$8,T7&lt;='[3]實際薪資&amp;月投保薪資級距表'!$E$8),'[3]實際薪資&amp;月投保薪資級距表'!$A$8,
IF(AND(T7&gt;='[3]實際薪資&amp;月投保薪資級距表'!$D$9,T7&lt;='[3]實際薪資&amp;月投保薪資級距表'!$E$9),'[3]實際薪資&amp;月投保薪資級距表'!$A$9,
IF(AND(T7&gt;='[3]實際薪資&amp;月投保薪資級距表'!$D$10,T7&lt;='[3]實際薪資&amp;月投保薪資級距表'!$E$10),'[3]實際薪資&amp;月投保薪資級距表'!$A$10,
IF(AND(T7&gt;='[3]實際薪資&amp;月投保薪資級距表'!$D$11,T7&lt;='[3]實際薪資&amp;月投保薪資級距表'!$E$11),'[3]實際薪資&amp;月投保薪資級距表'!$A$11,
IF(AND(T7&gt;='[3]實際薪資&amp;月投保薪資級距表'!$D$12,T7&lt;='[3]實際薪資&amp;月投保薪資級距表'!$E$12),'[3]實際薪資&amp;月投保薪資級距表'!$A$12,
IF(AND(T7&gt;='[3]實際薪資&amp;月投保薪資級距表'!$D$13,T7&lt;='[3]實際薪資&amp;月投保薪資級距表'!$E$13),'[3]實際薪資&amp;月投保薪資級距表'!$A$13,
IF(AND(T7&gt;='[3]實際薪資&amp;月投保薪資級距表'!$D$14,T7&lt;='[3]實際薪資&amp;月投保薪資級距表'!$E$14),'[3]實際薪資&amp;月投保薪資級距表'!$A$14,
IF(AND(T7&gt;='[3]實際薪資&amp;月投保薪資級距表'!$D$15,T7&lt;='[3]實際薪資&amp;月投保薪資級距表'!$E$15),'[3]實際薪資&amp;月投保薪資級距表'!$A$15,
IF(AND(T7&gt;='[3]實際薪資&amp;月投保薪資級距表'!$D$16,T7&lt;='[3]實際薪資&amp;月投保薪資級距表'!$E$16),'[3]實際薪資&amp;月投保薪資級距表'!$A$16,
IF(AND(T7&gt;='[3]實際薪資&amp;月投保薪資級距表'!$D$17,T7&lt;='[3]實際薪資&amp;月投保薪資級距表'!$E$17),'[3]實際薪資&amp;月投保薪資級距表'!$A$17,
IF(AND(T7&gt;='[3]實際薪資&amp;月投保薪資級距表'!$D$18,T7&lt;='[3]實際薪資&amp;月投保薪資級距表'!$E$18),'[3]實際薪資&amp;月投保薪資級距表'!$A$18,
IF(AND(T7&gt;='[3]實際薪資&amp;月投保薪資級距表'!$D$19,T7&lt;='[3]實際薪資&amp;月投保薪資級距表'!$E$19),'[3]實際薪資&amp;月投保薪資級距表'!$A$19,
IF(AND(T7&gt;='[3]實際薪資&amp;月投保薪資級距表'!$D$20,T7&lt;='[3]實際薪資&amp;月投保薪資級距表'!$E$20),'[3]實際薪資&amp;月投保薪資級距表'!$A$20,
IF(AND(T7&gt;='[3]實際薪資&amp;月投保薪資級距表'!$D$21,T7&lt;='[3]實際薪資&amp;月投保薪資級距表'!$E$21),'[3]實際薪資&amp;月投保薪資級距表'!$A$21,
IF(AND(T7&gt;='[3]實際薪資&amp;月投保薪資級距表'!$D$22,T7&lt;='[3]實際薪資&amp;月投保薪資級距表'!$E$22),'[3]實際薪資&amp;月投保薪資級距表'!$A$22,
IF(AND(T7&gt;='[3]實際薪資&amp;月投保薪資級距表'!$D$23,T7&lt;='[3]實際薪資&amp;月投保薪資級距表'!$E$23),'[3]實際薪資&amp;月投保薪資級距表'!$A$23,
IF(AND(T7&gt;='[3]實際薪資&amp;月投保薪資級距表'!$D$24,T7&lt;='[3]實際薪資&amp;月投保薪資級距表'!$E$24),'[3]實際薪資&amp;月投保薪資級距表'!$A$24,
IF(AND(T7&gt;='[3]實際薪資&amp;月投保薪資級距表'!$D$25,T7&lt;='[3]實際薪資&amp;月投保薪資級距表'!$E$25),'[3]實際薪資&amp;月投保薪資級距表'!$A$25,
IF(AND(T7&gt;='[3]實際薪資&amp;月投保薪資級距表'!$D$26,T7&lt;='[3]實際薪資&amp;月投保薪資級距表'!$E$26),'[3]實際薪資&amp;月投保薪資級距表'!$A$26,
IF(AND(T7&gt;='[3]實際薪資&amp;月投保薪資級距表'!$D$27,T7&lt;='[3]實際薪資&amp;月投保薪資級距表'!$E$27),'[3]實際薪資&amp;月投保薪資級距表'!$A$27,
IF(AND(T7&gt;='[3]實際薪資&amp;月投保薪資級距表'!$D$28,T7&lt;='[3]實際薪資&amp;月投保薪資級距表'!$E$28),'[3]實際薪資&amp;月投保薪資級距表'!$A$28,
IF(AND(T7&gt;='[3]實際薪資&amp;月投保薪資級距表'!$D$29,T7&lt;='[3]實際薪資&amp;月投保薪資級距表'!$E$29),'[3]實際薪資&amp;月投保薪資級距表'!$A$29,
IF(AND(T7&gt;='[3]實際薪資&amp;月投保薪資級距表'!$D$30,T7&lt;='[3]實際薪資&amp;月投保薪資級距表'!$E$30),'[3]實際薪資&amp;月投保薪資級距表'!$A$30,
IF(AND(T7&gt;='[3]實際薪資&amp;月投保薪資級距表'!$D$31,T7&lt;='[3]實際薪資&amp;月投保薪資級距表'!$E$31),'[3]實際薪資&amp;月投保薪資級距表'!$A$31,
IF(AND(T7&gt;='[3]實際薪資&amp;月投保薪資級距表'!$D$32,T7&lt;='[3]實際薪資&amp;月投保薪資級距表'!$E$32),'[3]實際薪資&amp;月投保薪資級距表'!$A$32,
IF(AND(T7&gt;='[3]實際薪資&amp;月投保薪資級距表'!$D$33,T7&lt;='[3]實際薪資&amp;月投保薪資級距表'!$E$33),'[3]實際薪資&amp;月投保薪資級距表'!$A$33,
IF(AND(T7&gt;='[3]實際薪資&amp;月投保薪資級距表'!$D$34,T7&lt;='[3]實際薪資&amp;月投保薪資級距表'!$E$34),'[3]實際薪資&amp;月投保薪資級距表'!$A$34,
IF(AND(T7&gt;='[3]實際薪資&amp;月投保薪資級距表'!$D$35,T7&lt;='[3]實際薪資&amp;月投保薪資級距表'!$E$36),'[3]實際薪資&amp;月投保薪資級距表'!$A$356,
IF(AND(T7&gt;='[3]實際薪資&amp;月投保薪資級距表'!$D$36,T7&lt;='[3]實際薪資&amp;月投保薪資級距表'!$E$36,$A$21),T7))))))))))))))))))))))))))))))))))</f>
        <v>#N/A</v>
      </c>
      <c r="E7" s="64" t="e">
        <f>ROUNDUP(IF(OR($B7&gt;=30,VLOOKUP($A$3,'[1]05-連續工讀累計'!$A$6:$AK$150,37,0)="月保"),VLOOKUP($D7,'[3]實際薪資&amp;月投保薪資級距表'!$A$4:$S$69,9,0),VLOOKUP($D7,[3]部分工時薪資級距!$A$4:$N$243,3,0))*IF(OR($B7&gt;=30,VLOOKUP($A$3,'[1]05-連續工讀累計'!$A$6:$AK$150,37,0)="月保"),ROUNDUP((R7*IF(B7&gt;30,"30",B7)/30),0),R7),0)</f>
        <v>#N/A</v>
      </c>
      <c r="F7" s="64" t="e">
        <f>ROUNDUP(IF(OR($B7&gt;=30,VLOOKUP($A$3,'[1]05-連續工讀累計'!$A$6:$AK$150,37,0)="月保"),VLOOKUP($D7,'[3]實際薪資&amp;月投保薪資級距表'!$A$4:$S$69,10,0),VLOOKUP($D7,[3]部分工時薪資級距!$A$4:$N$243,4,0))*IF(VLOOKUP(A3,'[2]107學年'!$B$2:$G$2999,6,0)="外籍生","0",IF(OR($B7&gt;=30,VLOOKUP($A$3,'[1]05-連續工讀累計'!$A$6:$AK$150,37,0)="月保"),ROUNDUP((R7*IF(B7&gt;30,"30",B7)/30),0),R7)),0)</f>
        <v>#N/A</v>
      </c>
      <c r="G7" s="65" t="e">
        <f>ROUNDUP(IF(OR($B7&gt;=30,VLOOKUP($A$3,'[1]05-連續工讀累計'!$A$6:$AK$150,37,0)="月保"),VLOOKUP($D7,'[3]實際薪資&amp;月投保薪資級距表'!$A$4:$S$69,11,0),VLOOKUP($D7,[3]部分工時薪資級距!$A$4:$N$243,5,0))*IF(OR($B7&gt;=30,VLOOKUP($A$3,'[1]05-連續工讀累計'!$A$6:$AK$150,37,0)="月保"),ROUNDUP((R7*IF(B7&gt;30,"30",B7)/30),0),R7),0)</f>
        <v>#N/A</v>
      </c>
      <c r="H7" s="64" t="e">
        <f>ROUNDUP(IF(OR($B7&gt;=30,VLOOKUP($A$3,'[1]05-連續工讀累計'!$A$6:$AK$150,37,0)="月保"),VLOOKUP($D7,'[3]實際薪資&amp;月投保薪資級距表'!$A$4:$S$69,12,0),VLOOKUP($D7,[3]部分工時薪資級距!$A$4:$N$243,6,0))*IF(OR($B7&gt;=30,VLOOKUP($A$3,'[1]05-連續工讀累計'!$A$6:$AK$150,37,0)="月保"),ROUNDUP((R7*IF(B7&gt;30,"30",B7)/30),0),1),0)</f>
        <v>#N/A</v>
      </c>
      <c r="I7" s="64" t="e">
        <f>ROUNDUP(IF(OR($B7&gt;=30,VLOOKUP($A$3,'[1]05-連續工讀累計'!$A$6:$AK$150,37,0)="月保"),VLOOKUP($D7,'[3]實際薪資&amp;月投保薪資級距表'!$A$4:$S$69,13,0),VLOOKUP($D7,[3]部分工時薪資級距!$A$4:$N$243,7,0))*IF(VLOOKUP(A3,'[2]107學年'!$B$2:$G$2999,6,0)="外籍生","0","1")*IF(OR($B7&gt;=30,VLOOKUP($A$3,'[1]05-連續工讀累計'!$A$6:$AK$150,37,0)="月保"),ROUNDUP((R7*IF(B7&gt;30,"30",B7)/30),0),1),0)</f>
        <v>#N/A</v>
      </c>
      <c r="J7" s="64" t="e">
        <f>H7+I7</f>
        <v>#N/A</v>
      </c>
      <c r="K7" s="64" t="e">
        <f>ROUNDUP(IF(OR($B7&gt;=30,VLOOKUP($A$3,'[1]05-連續工讀累計'!$A$6:$AK$150,37,0)="月保"),VLOOKUP($D7,'[3]實際薪資&amp;月投保薪資級距表'!$A$4:$S$69,14,0),VLOOKUP($D7,[3]部分工時薪資級距!$A$4:$N$243,9,0))*IF(OR($B7&gt;=30,VLOOKUP($A$3,'[1]05-連續工讀累計'!$A$6:$AK$150,37,0)="月保"),ROUNDUP((R7*IF(B7&gt;30,"30",B7)/30),0),1),0)</f>
        <v>#N/A</v>
      </c>
      <c r="L7" s="64" t="e">
        <f>ROUNDUP(IF(OR($B7&gt;=30,VLOOKUP($A$3,'[1]05-連續工讀累計'!$A$6:$AK$150,37,0)="月保"),VLOOKUP($D7,'[3]實際薪資&amp;月投保薪資級距表'!$A$4:$S$69,15,0),VLOOKUP($D7,[3]部分工時薪資級距!$A$4:$N$243,10,0))*IF(OR($B7&gt;=30,VLOOKUP($A$3,'[1]05-連續工讀累計'!$A$6:$AK$150,37,0)="月保"),ROUNDUP((R7*IF(B7&gt;30,"30",B7)/30),0),1),0)</f>
        <v>#N/A</v>
      </c>
      <c r="M7" s="66" t="e">
        <f>J7+K7+L7</f>
        <v>#N/A</v>
      </c>
      <c r="N7" s="64" t="e">
        <f>ROUNDUP(IF(OR($B7&gt;=30,VLOOKUP($A$3,'[1]05-連續工讀累計'!$A$6:$AK$150,37,0)="月保"),VLOOKUP($D7,'[3]實際薪資&amp;月投保薪資級距表'!$A$4:$S$69,17,0),"0")*IF(LEFT(VLOOKUP(A3,'[2]107學年'!$B$2:$G$3999,6,0),1)="外","0","1")*IF(OR($B7&gt;=30,VLOOKUP($A$3,'[1]05-連續工讀累計'!$A$6:$AK$150,37,0)="月保"),ROUNDUP((R7*IF(B7&gt;30,"30",B7)/30),0),1),0)</f>
        <v>#N/A</v>
      </c>
      <c r="O7" s="64" t="e">
        <f>ROUNDUP(IF(OR($B7&gt;=30,VLOOKUP($A$3,'[1]05-連續工讀累計'!$A$6:$AK$150,37,0)="月保"),VLOOKUP($D7,'[3]實際薪資&amp;月投保薪資級距表'!$A$4:$S$69,18,0),"0")*IF(LEFT(VLOOKUP(A3,'[2]107學年'!$B$2:$G$3999,6,0),1)="外","0","1")*IF(OR($B7&gt;=30,VLOOKUP($A$3,'[1]05-連續工讀累計'!$A$6:$AK$150,37,0)="月保"),ROUNDUP((R7*IF(B7&gt;30,"30",B7)/30),0),1),0)</f>
        <v>#N/A</v>
      </c>
      <c r="P7" s="67" t="e">
        <f>ROUNDUP(IF(OR($B7&gt;=30,VLOOKUP($A$3,'[1]05-連續工讀累計'!$A$6:$AK$150,37,0)="月保"),VLOOKUP($D7,'[3]實際薪資&amp;月投保薪資級距表'!$A$4:$S$69,19,0),VLOOKUP($D7,[3]部分工時薪資級距!$A$4:$N$243,12,0))*IF(OR($B7&gt;=30,VLOOKUP($A$3,'[1]05-連續工讀累計'!$A$6:$AK$150,37,0)="月保"),ROUNDUP((R7*IF(B7&gt;30,"30",B7)/30),0),1),0)*IF(VLOOKUP(A3,'[2]107學年'!$B$2:$G$2999,6,0)="外籍生","0",1)</f>
        <v>#N/A</v>
      </c>
      <c r="Q7" s="64" t="e">
        <f>M7+P7</f>
        <v>#N/A</v>
      </c>
      <c r="R7" s="64">
        <f>IF(LEFT(VLOOKUP(A3,'[2]107學年'!$B$2:$G$3999,6,0),1)="重","0",IF(LEFT(VLOOKUP(A3,'[2]107學年'!$B$2:$G$3999,6,0),1)="中","0.5",IF(LEFT(VLOOKUP(A3,'[2]107學年'!$B$2:$G$3999,6,0),1)="輕","0.75",1)))</f>
        <v>1</v>
      </c>
      <c r="S7" s="68" t="e">
        <f>IF(RIGHT(LEFT(T7,2),1)="-",VLOOKUP(T7,[3]部分工時薪資級距!$A$4:$N$243,14,0),
IF(
AND(T7&gt;='[3]實際薪資&amp;月投保薪資級距表'!$D$4,T7&lt;='[3]實際薪資&amp;月投保薪資級距表'!$E$4),'[3]實際薪資&amp;月投保薪資級距表'!$E$4,
IF(AND(T7&gt;='[3]實際薪資&amp;月投保薪資級距表'!$D$5,T7&lt;='[3]實際薪資&amp;月投保薪資級距表'!$E$5),'[3]實際薪資&amp;月投保薪資級距表'!$E$5,
IF(AND(T7&gt;='[3]實際薪資&amp;月投保薪資級距表'!$D$6,T7&lt;='[3]實際薪資&amp;月投保薪資級距表'!$E$6),'[3]實際薪資&amp;月投保薪資級距表'!$E$6,
IF(AND(T7&gt;='[3]實際薪資&amp;月投保薪資級距表'!$D$7,T7&lt;='[3]實際薪資&amp;月投保薪資級距表'!$E$7),'[3]實際薪資&amp;月投保薪資級距表'!$E$7,
IF(AND(T7&gt;='[3]實際薪資&amp;月投保薪資級距表'!$D$8,T7&lt;='[3]實際薪資&amp;月投保薪資級距表'!$E$8),'[3]實際薪資&amp;月投保薪資級距表'!$E$8,
IF(AND(T7&gt;='[3]實際薪資&amp;月投保薪資級距表'!$D$9,T7&lt;='[3]實際薪資&amp;月投保薪資級距表'!$E$9),'[3]實際薪資&amp;月投保薪資級距表'!$E$9,
IF(AND(T7&gt;='[3]實際薪資&amp;月投保薪資級距表'!$D$10,T7&lt;='[3]實際薪資&amp;月投保薪資級距表'!$E$10),'[3]實際薪資&amp;月投保薪資級距表'!$E$10,
IF(AND(T7&gt;='[3]實際薪資&amp;月投保薪資級距表'!$D$11,T7&lt;='[3]實際薪資&amp;月投保薪資級距表'!$E$11),'[3]實際薪資&amp;月投保薪資級距表'!$E$11,
IF(AND(T7&gt;='[3]實際薪資&amp;月投保薪資級距表'!$D$12,T7&lt;='[3]實際薪資&amp;月投保薪資級距表'!$E$12),'[3]實際薪資&amp;月投保薪資級距表'!$E$12,
IF(AND(T7&gt;='[3]實際薪資&amp;月投保薪資級距表'!$D$13,T7&lt;='[3]實際薪資&amp;月投保薪資級距表'!$E$13),'[3]實際薪資&amp;月投保薪資級距表'!$E$13,
IF(AND(T7&gt;='[3]實際薪資&amp;月投保薪資級距表'!$D$14,T7&lt;='[3]實際薪資&amp;月投保薪資級距表'!$E$14),'[3]實際薪資&amp;月投保薪資級距表'!$E$14,
IF(AND(T7&gt;='[3]實際薪資&amp;月投保薪資級距表'!$D$15,T7&lt;='[3]實際薪資&amp;月投保薪資級距表'!$E$15),'[3]實際薪資&amp;月投保薪資級距表'!$E$15,
IF(AND(T7&gt;='[3]實際薪資&amp;月投保薪資級距表'!$D$16,T7&lt;='[3]實際薪資&amp;月投保薪資級距表'!$E$16),'[3]實際薪資&amp;月投保薪資級距表'!$E$16,
IF(AND(T7&gt;='[3]實際薪資&amp;月投保薪資級距表'!$D$17,T7&lt;='[3]實際薪資&amp;月投保薪資級距表'!$E$17),'[3]實際薪資&amp;月投保薪資級距表'!$E$17,
IF(AND(T7&gt;='[3]實際薪資&amp;月投保薪資級距表'!$D$18,T7&lt;='[3]實際薪資&amp;月投保薪資級距表'!$E$18),'[3]實際薪資&amp;月投保薪資級距表'!$E$18,
IF(AND(T7&gt;='[3]實際薪資&amp;月投保薪資級距表'!$D$19,T7&lt;='[3]實際薪資&amp;月投保薪資級距表'!$E$19),'[3]實際薪資&amp;月投保薪資級距表'!$E$19,
IF(AND(T7&gt;='[3]實際薪資&amp;月投保薪資級距表'!$D$20,T7&lt;='[3]實際薪資&amp;月投保薪資級距表'!$E$20),'[3]實際薪資&amp;月投保薪資級距表'!$E$20,
IF(AND(T7&gt;='[3]實際薪資&amp;月投保薪資級距表'!$D$21,T7&lt;='[3]實際薪資&amp;月投保薪資級距表'!$E$21),'[3]實際薪資&amp;月投保薪資級距表'!$E$21,
IF(AND(T7&gt;='[3]實際薪資&amp;月投保薪資級距表'!$D$22,T7&lt;='[3]實際薪資&amp;月投保薪資級距表'!$E$22),'[3]實際薪資&amp;月投保薪資級距表'!$E$22,
IF(AND(T7&gt;='[3]實際薪資&amp;月投保薪資級距表'!$D$23,T7&lt;='[3]實際薪資&amp;月投保薪資級距表'!$E$23),'[3]實際薪資&amp;月投保薪資級距表'!$E$23,
IF(AND(T7&gt;='[3]實際薪資&amp;月投保薪資級距表'!$D$24,T7&lt;='[3]實際薪資&amp;月投保薪資級距表'!$E$24),'[3]實際薪資&amp;月投保薪資級距表'!$E$24,
IF(AND(T7&gt;='[3]實際薪資&amp;月投保薪資級距表'!$D$25,T7&lt;='[3]實際薪資&amp;月投保薪資級距表'!$E$25),'[3]實際薪資&amp;月投保薪資級距表'!$E$25,
IF(AND(T7&gt;='[3]實際薪資&amp;月投保薪資級距表'!$D$26,T7&lt;='[3]實際薪資&amp;月投保薪資級距表'!$E$26),'[3]實際薪資&amp;月投保薪資級距表'!$E$26,
IF(AND(T7&gt;='[3]實際薪資&amp;月投保薪資級距表'!$D$27,T7&lt;='[3]實際薪資&amp;月投保薪資級距表'!$E$27),'[3]實際薪資&amp;月投保薪資級距表'!$E$27,
IF(AND(T7&gt;='[3]實際薪資&amp;月投保薪資級距表'!$D$28,T7&lt;='[3]實際薪資&amp;月投保薪資級距表'!$E$28),'[3]實際薪資&amp;月投保薪資級距表'!$E$28,
IF(AND(T7&gt;='[3]實際薪資&amp;月投保薪資級距表'!$D$29,T7&lt;='[3]實際薪資&amp;月投保薪資級距表'!$E$29),'[3]實際薪資&amp;月投保薪資級距表'!$E$29,
IF(AND(T7&gt;='[3]實際薪資&amp;月投保薪資級距表'!$D$30,T7&lt;='[3]實際薪資&amp;月投保薪資級距表'!$E$30),'[3]實際薪資&amp;月投保薪資級距表'!$E$30,
IF(AND(T7&gt;='[3]實際薪資&amp;月投保薪資級距表'!$D$31,T7&lt;='[3]實際薪資&amp;月投保薪資級距表'!$E$31),'[3]實際薪資&amp;月投保薪資級距表'!$E$31,
IF(AND(T7&gt;='[3]實際薪資&amp;月投保薪資級距表'!$D$32,T7&lt;='[3]實際薪資&amp;月投保薪資級距表'!$E$32),'[3]實際薪資&amp;月投保薪資級距表'!$E$32,
IF(AND(T7&gt;='[3]實際薪資&amp;月投保薪資級距表'!$D$33,T7&lt;='[3]實際薪資&amp;月投保薪資級距表'!$E$33),'[3]實際薪資&amp;月投保薪資級距表'!$E$33,
IF(AND(T7&gt;='[3]實際薪資&amp;月投保薪資級距表'!$D$34,T7&lt;='[3]實際薪資&amp;月投保薪資級距表'!$E$34),'[3]實際薪資&amp;月投保薪資級距表'!$E$34,
IF(AND(T7&gt;='[3]實際薪資&amp;月投保薪資級距表'!$D$35,T7&lt;='[3]實際薪資&amp;月投保薪資級距表'!$E$36),'[3]實際薪資&amp;月投保薪資級距表'!$E$356,
IF(AND(T7&gt;='[3]實際薪資&amp;月投保薪資級距表'!$D$36,T7&lt;='[3]實際薪資&amp;月投保薪資級距表'!$E$36,$E$21),T7))))))))))))))))))))))))))))))))))</f>
        <v>#N/A</v>
      </c>
      <c r="T7" s="69" t="e">
        <f>IF(A3="","",IF(OR(B7&gt;=30,VLOOKUP(A3,'[1]05-連續工讀累計'!$A$6:$AK$300,37,0)="月保"),VLOOKUP(A3,'[1]09-領取薪資'!$A$2:$C$76,3,0),C7&amp;"-"&amp;IF(B7&gt;=30,30,B7)))</f>
        <v>#N/A</v>
      </c>
      <c r="U7" s="1"/>
      <c r="V7" s="1"/>
      <c r="W7" s="1"/>
    </row>
    <row r="8" spans="1:24" ht="17.25" thickBot="1">
      <c r="A8" s="1"/>
      <c r="B8" s="1"/>
      <c r="C8" s="1"/>
      <c r="D8" s="1"/>
      <c r="E8" s="1"/>
      <c r="F8" s="1"/>
      <c r="G8" s="70" t="e">
        <f>K42</f>
        <v>#N/A</v>
      </c>
      <c r="H8" s="1"/>
      <c r="I8" s="1"/>
      <c r="J8" s="1"/>
      <c r="K8" s="1"/>
      <c r="L8" s="1"/>
      <c r="M8" s="71" t="e">
        <f>P42</f>
        <v>#N/A</v>
      </c>
      <c r="N8" s="1"/>
      <c r="O8" s="1"/>
      <c r="P8" s="72" t="e">
        <f>Q42</f>
        <v>#N/A</v>
      </c>
      <c r="Q8" s="1"/>
      <c r="R8" s="1"/>
      <c r="S8" s="1"/>
      <c r="T8" s="1"/>
      <c r="U8" s="1"/>
      <c r="V8" s="1"/>
      <c r="W8" s="1"/>
    </row>
    <row r="9" spans="1:24" ht="21.75" thickBot="1">
      <c r="A9" s="5" t="s">
        <v>111</v>
      </c>
      <c r="B9" s="1"/>
      <c r="C9" s="1"/>
      <c r="D9" s="1"/>
      <c r="E9" s="1"/>
      <c r="F9" s="1"/>
      <c r="G9" s="238" t="s">
        <v>112</v>
      </c>
      <c r="H9" s="239"/>
      <c r="I9" s="240" t="s">
        <v>113</v>
      </c>
      <c r="J9" s="241"/>
      <c r="K9" s="241"/>
      <c r="L9" s="241"/>
      <c r="M9" s="241"/>
      <c r="N9" s="241"/>
      <c r="O9" s="241"/>
      <c r="P9" s="241"/>
      <c r="Q9" s="241"/>
      <c r="R9" s="241"/>
      <c r="S9" s="242"/>
      <c r="T9" s="15"/>
      <c r="U9" s="1"/>
    </row>
    <row r="10" spans="1:24" s="135" customFormat="1" ht="33">
      <c r="A10" s="28" t="s">
        <v>17</v>
      </c>
      <c r="B10" s="28" t="s">
        <v>114</v>
      </c>
      <c r="C10" s="28" t="s">
        <v>115</v>
      </c>
      <c r="D10" s="29" t="s">
        <v>116</v>
      </c>
      <c r="E10" s="28" t="s">
        <v>117</v>
      </c>
      <c r="F10" s="28" t="str">
        <f>D10</f>
        <v>工讀日</v>
      </c>
      <c r="G10" s="73" t="s">
        <v>112</v>
      </c>
      <c r="H10" s="30" t="s">
        <v>109</v>
      </c>
      <c r="I10" s="16" t="s">
        <v>6</v>
      </c>
      <c r="J10" s="17" t="s">
        <v>7</v>
      </c>
      <c r="K10" s="19" t="s">
        <v>8</v>
      </c>
      <c r="L10" s="18" t="s">
        <v>6</v>
      </c>
      <c r="M10" s="18" t="s">
        <v>7</v>
      </c>
      <c r="N10" s="18" t="s">
        <v>10</v>
      </c>
      <c r="O10" s="18" t="s">
        <v>11</v>
      </c>
      <c r="P10" s="74" t="s">
        <v>12</v>
      </c>
      <c r="Q10" s="75" t="s">
        <v>15</v>
      </c>
      <c r="R10" s="19" t="s">
        <v>16</v>
      </c>
      <c r="S10" s="20" t="s">
        <v>108</v>
      </c>
      <c r="T10" s="76" t="s">
        <v>118</v>
      </c>
      <c r="U10" s="76" t="s">
        <v>119</v>
      </c>
      <c r="V10" s="77"/>
    </row>
    <row r="11" spans="1:24">
      <c r="A11" s="78" t="s">
        <v>19</v>
      </c>
      <c r="B11" s="78" t="str">
        <f>IF(ISNA(VLOOKUP(VALUE($A$1&amp;A11),[2]日曆!$A$2:$E$335,5,0)),"",VLOOKUP(VALUE($A$1&amp;A11),[2]日曆!$A$2:$E$335,5,0))</f>
        <v>一</v>
      </c>
      <c r="C11" s="23" t="e">
        <f>IF(VLOOKUP($A$3,'[1]03-工讀時數表'!$A$6:$AG$1000,$T11,0)="0","",VLOOKUP($A$3,'[1]03-工讀時數表'!$A$6:$AG$1000,$T11,0))</f>
        <v>#N/A</v>
      </c>
      <c r="D11" s="23" t="e">
        <f>IF(VLOOKUP($A$3,'[1]04-工讀日數'!$A$6:$AG$1000,$T11,0)&gt;1,1,VLOOKUP($A$3,'[1]04-工讀日數'!$A$6:$AG$1000,$T11,0))</f>
        <v>#N/A</v>
      </c>
      <c r="E11" s="78" t="e">
        <f>VLOOKUP($A$3,'[1]05-連續工讀累計'!$A$6:$AK$150,$T11,0)</f>
        <v>#N/A</v>
      </c>
      <c r="F11" s="79" t="e">
        <f>IF((D11-D12)=1,"加退保",IF(D11=0,"","加保"))</f>
        <v>#N/A</v>
      </c>
      <c r="G11" s="23" t="e">
        <f>IF(U11="","",ROUNDUP((U11/E11),0)&amp;"-"&amp;E11)</f>
        <v>#N/A</v>
      </c>
      <c r="H11" s="24" t="e">
        <f>IF(E11="","",VLOOKUP(G11,[3]部分工時薪資級距!$A$4:$N$243,14,0))</f>
        <v>#N/A</v>
      </c>
      <c r="I11" s="13" t="e">
        <f>IF($G11="","",VLOOKUP($G11,[3]部分工時薪資級距!$A$4:$N$243,3,0)*S11)</f>
        <v>#N/A</v>
      </c>
      <c r="J11" s="23" t="e">
        <f>IF($G11="","",VLOOKUP($G11,[3]部分工時薪資級距!$A$4:$N$243,4,0)*IF(VLOOKUP(A3,'[2]107學年'!$B$2:$G$3000,6,0)="外籍生","0",S11))</f>
        <v>#N/A</v>
      </c>
      <c r="K11" s="14" t="e">
        <f>IF($G11="","",ROUNDUP((VLOOKUP($G11,[3]部分工時薪資級距!$A$4:$N$243,5,0)*S11),0))</f>
        <v>#N/A</v>
      </c>
      <c r="L11" s="23" t="e">
        <f>IF($G11="","",VLOOKUP($G11,[3]部分工時薪資級距!$A$4:$N$243,6,0))</f>
        <v>#N/A</v>
      </c>
      <c r="M11" s="23" t="e">
        <f>IF($G11="","",VLOOKUP($G11,[3]部分工時薪資級距!$A$4:$N$243,7,0)*IF(VLOOKUP(A3,'[2]107學年'!$B$2:$G$3000,6,0)="外籍生","0",1))</f>
        <v>#N/A</v>
      </c>
      <c r="N11" s="23" t="e">
        <f>IF($G11="","",VLOOKUP($G11,[3]部分工時薪資級距!$A$4:$N$243,9,0))</f>
        <v>#N/A</v>
      </c>
      <c r="O11" s="23" t="e">
        <f>IF($G11="","",VLOOKUP($G11,[3]部分工時薪資級距!$A$4:$N$243,10,0))</f>
        <v>#N/A</v>
      </c>
      <c r="P11" s="80" t="e">
        <f>IF(AND(N11="",O11=""),"",SUM(L11:O11))</f>
        <v>#N/A</v>
      </c>
      <c r="Q11" s="81" t="e">
        <f>IF($G11="","",VLOOKUP($G11,[3]部分工時薪資級距!$A$4:$N$243,12,0)*IF(VLOOKUP(A3,'[2]107學年'!$B$2:$G$3000,6,0)="外籍生","0",1))</f>
        <v>#N/A</v>
      </c>
      <c r="R11" s="23" t="e">
        <f>IF(AND(P11="",Q11=""),"",P11+Q11)</f>
        <v>#N/A</v>
      </c>
      <c r="S11" s="24" t="e">
        <f>IF(C11=0,"",IF(LEFT(VLOOKUP($A$3,'[2]107學年'!$B$2:$G$4000,6,0),1)="重","0",IF(LEFT(VLOOKUP($A$3,'[2]107學年'!$B$2:$G$4000,6,0),1)="中","0.5",IF(LEFT(VLOOKUP($A$3,'[2]107學年'!$B$2:$G$4000,6,0),1)="輕","0.75",1))))</f>
        <v>#N/A</v>
      </c>
      <c r="T11" s="82">
        <v>3</v>
      </c>
      <c r="U11" s="83" t="e">
        <f>IF(E11="","",SUM(C11:C$41,0)-SUM(C12:C$41))</f>
        <v>#N/A</v>
      </c>
      <c r="V11" s="84"/>
    </row>
    <row r="12" spans="1:24">
      <c r="A12" s="78" t="s">
        <v>20</v>
      </c>
      <c r="B12" s="78" t="str">
        <f>IF(ISNA(VLOOKUP(VALUE($A$1&amp;A12),[2]日曆!$A$2:$E$335,5,0)),"",VLOOKUP(VALUE($A$1&amp;A12),[2]日曆!$A$2:$E$335,5,0))</f>
        <v>二</v>
      </c>
      <c r="C12" s="23" t="e">
        <f>VLOOKUP($A$3,'[1]03-工讀時數表'!$A$6:$AG$1000,$T12,0)</f>
        <v>#N/A</v>
      </c>
      <c r="D12" s="23" t="e">
        <f>IF(VLOOKUP($A$3,'[1]04-工讀日數'!$A$6:$AG$1000,$T12,0)&gt;1,1,VLOOKUP($A$3,'[1]04-工讀日數'!$A$6:$AG$1000,$T12,0))</f>
        <v>#N/A</v>
      </c>
      <c r="E12" s="78" t="e">
        <f>VLOOKUP($A$3,'[1]05-連續工讀累計'!$A$6:$AK$150,$T12,0)</f>
        <v>#N/A</v>
      </c>
      <c r="F12" s="79" t="e">
        <f t="shared" ref="F12:F41" si="0">IF(AND((D11-D12)=-1,(D12-D13)=1),"加退保",IF((D12-D13)=1,"退保",IF((D11-D12)=-1,"加保","")))</f>
        <v>#N/A</v>
      </c>
      <c r="G12" s="23" t="e">
        <f>IF(U12="","",ROUNDUP((U12/E12),0)&amp;"-"&amp;E12)</f>
        <v>#N/A</v>
      </c>
      <c r="H12" s="24" t="e">
        <f>IF(E12="","",VLOOKUP(G12,[3]部分工時薪資級距!$A$4:$N$243,14,0))</f>
        <v>#N/A</v>
      </c>
      <c r="I12" s="13" t="e">
        <f>IF($G12="","",VLOOKUP($G12,[3]部分工時薪資級距!$A$4:$N$243,3,0)*S12)</f>
        <v>#N/A</v>
      </c>
      <c r="J12" s="23" t="e">
        <f>IF($G12="","",VLOOKUP($G12,[3]部分工時薪資級距!$A$4:$N$243,4,0)*IF(VLOOKUP(A3,'[2]107學年'!$B$2:$G$3000,6,0)="外籍生","0",S12))</f>
        <v>#N/A</v>
      </c>
      <c r="K12" s="14" t="e">
        <f>IF($G12="","",ROUNDUP((VLOOKUP($G12,[3]部分工時薪資級距!$A$4:$N$243,5,0)*S12),0))</f>
        <v>#N/A</v>
      </c>
      <c r="L12" s="23" t="e">
        <f>IF($G12="","",VLOOKUP($G12,[3]部分工時薪資級距!$A$4:$N$243,6,0))</f>
        <v>#N/A</v>
      </c>
      <c r="M12" s="23" t="e">
        <f>IF($G12="","",VLOOKUP($G12,[3]部分工時薪資級距!$A$4:$N$243,7,0)*IF(VLOOKUP(A3,'[2]107學年'!$B$2:$G$3000,6,0)="外籍生","0",1))</f>
        <v>#N/A</v>
      </c>
      <c r="N12" s="23" t="e">
        <f>IF($G12="","",VLOOKUP($G12,[3]部分工時薪資級距!$A$4:$N$243,9,0))</f>
        <v>#N/A</v>
      </c>
      <c r="O12" s="23" t="e">
        <f>IF($G12="","",VLOOKUP($G12,[3]部分工時薪資級距!$A$4:$N$243,10,0))</f>
        <v>#N/A</v>
      </c>
      <c r="P12" s="80" t="e">
        <f t="shared" ref="P12:P41" si="1">IF(AND(N12="",O12=""),"",SUM(L12:O12))</f>
        <v>#N/A</v>
      </c>
      <c r="Q12" s="81" t="e">
        <f>IF($G12="","",VLOOKUP($G12,[3]部分工時薪資級距!$A$4:$N$243,12,0)*IF(VLOOKUP(A3,'[2]107學年'!$B$2:$G$3000,6,0)="外籍生","0",1))</f>
        <v>#N/A</v>
      </c>
      <c r="R12" s="23" t="e">
        <f t="shared" ref="R12:R41" si="2">IF(AND(P12="",Q12=""),"",P12+Q12)</f>
        <v>#N/A</v>
      </c>
      <c r="S12" s="24" t="e">
        <f>IF(C12=0,"",IF(LEFT(VLOOKUP($A$3,'[2]107學年'!$B$2:$G$4000,6,0),1)="重","0",IF(LEFT(VLOOKUP($A$3,'[2]107學年'!$B$2:$G$4000,6,0),1)="中","0.5",IF(LEFT(VLOOKUP($A$3,'[2]107學年'!$B$2:$G$4000,6,0),1)="輕","0.75",1))))</f>
        <v>#N/A</v>
      </c>
      <c r="T12" s="82">
        <v>4</v>
      </c>
      <c r="U12" s="83" t="e">
        <f>IF(E12="","",SUM(C12:C$41,0)-SUM(U13:U$41))</f>
        <v>#N/A</v>
      </c>
      <c r="V12" s="84"/>
    </row>
    <row r="13" spans="1:24">
      <c r="A13" s="78" t="s">
        <v>21</v>
      </c>
      <c r="B13" s="78" t="str">
        <f>IF(ISNA(VLOOKUP(VALUE($A$1&amp;A13),[2]日曆!$A$2:$E$335,5,0)),"",VLOOKUP(VALUE($A$1&amp;A13),[2]日曆!$A$2:$E$335,5,0))</f>
        <v>三</v>
      </c>
      <c r="C13" s="23" t="e">
        <f>VLOOKUP($A$3,'[1]03-工讀時數表'!$A$6:$AG$1000,$T13,0)</f>
        <v>#N/A</v>
      </c>
      <c r="D13" s="23" t="e">
        <f>IF(VLOOKUP($A$3,'[1]04-工讀日數'!$A$6:$AG$1000,$T13,0)&gt;1,1,VLOOKUP($A$3,'[1]04-工讀日數'!$A$6:$AG$1000,$T13,0))</f>
        <v>#N/A</v>
      </c>
      <c r="E13" s="78" t="e">
        <f>VLOOKUP($A$3,'[1]05-連續工讀累計'!$A$6:$AK$150,$T13,0)</f>
        <v>#N/A</v>
      </c>
      <c r="F13" s="79" t="e">
        <f t="shared" si="0"/>
        <v>#N/A</v>
      </c>
      <c r="G13" s="23" t="e">
        <f t="shared" ref="G13:G41" si="3">IF(U13="","",ROUNDUP((U13/E13),0)&amp;"-"&amp;E13)</f>
        <v>#N/A</v>
      </c>
      <c r="H13" s="24" t="e">
        <f>IF(E13="","",VLOOKUP(G13,[3]部分工時薪資級距!$A$4:$N$243,14,0))</f>
        <v>#N/A</v>
      </c>
      <c r="I13" s="13" t="e">
        <f>IF($G13="","",VLOOKUP($G13,[3]部分工時薪資級距!$A$4:$N$243,3,0)*S13)</f>
        <v>#N/A</v>
      </c>
      <c r="J13" s="23" t="e">
        <f>IF($G13="","",VLOOKUP($G13,[3]部分工時薪資級距!$A$4:$N$243,4,0)*IF(VLOOKUP(A3,'[2]107學年'!$B$2:$G$3000,6,0)="外籍生","0",S13))</f>
        <v>#N/A</v>
      </c>
      <c r="K13" s="14" t="e">
        <f>IF($G13="","",ROUNDUP((VLOOKUP($G13,[3]部分工時薪資級距!$A$4:$N$243,5,0)*S13),0))</f>
        <v>#N/A</v>
      </c>
      <c r="L13" s="23" t="e">
        <f>IF($G13="","",VLOOKUP($G13,[3]部分工時薪資級距!$A$4:$N$243,6,0))</f>
        <v>#N/A</v>
      </c>
      <c r="M13" s="23" t="e">
        <f>IF($G13="","",VLOOKUP($G13,[3]部分工時薪資級距!$A$4:$N$243,7,0)*IF(VLOOKUP(A3,'[2]107學年'!$B$2:$G$3000,6,0)="外籍生","0",1))</f>
        <v>#N/A</v>
      </c>
      <c r="N13" s="23" t="e">
        <f>IF($G13="","",VLOOKUP($G13,[3]部分工時薪資級距!$A$4:$N$243,9,0))</f>
        <v>#N/A</v>
      </c>
      <c r="O13" s="23" t="e">
        <f>IF($G13="","",VLOOKUP($G13,[3]部分工時薪資級距!$A$4:$N$243,10,0))</f>
        <v>#N/A</v>
      </c>
      <c r="P13" s="80" t="e">
        <f t="shared" si="1"/>
        <v>#N/A</v>
      </c>
      <c r="Q13" s="81" t="e">
        <f>IF($G13="","",VLOOKUP($G13,[3]部分工時薪資級距!$A$4:$N$243,12,0)*IF(VLOOKUP(A3,'[2]107學年'!$B$2:$G$3000,6,0)="外籍生","0",1))</f>
        <v>#N/A</v>
      </c>
      <c r="R13" s="23" t="e">
        <f t="shared" si="2"/>
        <v>#N/A</v>
      </c>
      <c r="S13" s="24" t="e">
        <f>IF(C13=0,"",IF(LEFT(VLOOKUP($A$3,'[2]107學年'!$B$2:$G$4000,6,0),1)="重","0",IF(LEFT(VLOOKUP($A$3,'[2]107學年'!$B$2:$G$4000,6,0),1)="中","0.5",IF(LEFT(VLOOKUP($A$3,'[2]107學年'!$B$2:$G$4000,6,0),1)="輕","0.75",1))))</f>
        <v>#N/A</v>
      </c>
      <c r="T13" s="82">
        <v>5</v>
      </c>
      <c r="U13" s="83" t="e">
        <f>IF(E13="","",SUM(C13:C$41,0)-SUM(U14:U$41))</f>
        <v>#N/A</v>
      </c>
      <c r="V13" s="84"/>
    </row>
    <row r="14" spans="1:24">
      <c r="A14" s="78" t="s">
        <v>22</v>
      </c>
      <c r="B14" s="78" t="str">
        <f>IF(ISNA(VLOOKUP(VALUE($A$1&amp;A14),[2]日曆!$A$2:$E$335,5,0)),"",VLOOKUP(VALUE($A$1&amp;A14),[2]日曆!$A$2:$E$335,5,0))</f>
        <v>四</v>
      </c>
      <c r="C14" s="23" t="e">
        <f>VLOOKUP($A$3,'[1]03-工讀時數表'!$A$6:$AG$1000,$T14,0)</f>
        <v>#N/A</v>
      </c>
      <c r="D14" s="23" t="e">
        <f>IF(VLOOKUP($A$3,'[1]04-工讀日數'!$A$6:$AG$1000,$T14,0)&gt;1,1,VLOOKUP($A$3,'[1]04-工讀日數'!$A$6:$AG$1000,$T14,0))</f>
        <v>#N/A</v>
      </c>
      <c r="E14" s="78" t="e">
        <f>VLOOKUP($A$3,'[1]05-連續工讀累計'!$A$6:$AK$150,$T14,0)</f>
        <v>#N/A</v>
      </c>
      <c r="F14" s="79" t="e">
        <f t="shared" si="0"/>
        <v>#N/A</v>
      </c>
      <c r="G14" s="23" t="e">
        <f t="shared" si="3"/>
        <v>#N/A</v>
      </c>
      <c r="H14" s="24" t="e">
        <f>IF(E14="","",VLOOKUP(G14,[3]部分工時薪資級距!$A$4:$N$243,14,0))</f>
        <v>#N/A</v>
      </c>
      <c r="I14" s="13" t="e">
        <f>IF($G14="","",VLOOKUP($G14,[3]部分工時薪資級距!$A$4:$N$243,3,0)*S14)</f>
        <v>#N/A</v>
      </c>
      <c r="J14" s="23" t="e">
        <f>IF($G14="","",VLOOKUP($G14,[3]部分工時薪資級距!$A$4:$N$243,4,0)*IF(VLOOKUP(A3,'[2]107學年'!$B$2:$G$3000,6,0)="外籍生","0",S14))</f>
        <v>#N/A</v>
      </c>
      <c r="K14" s="14" t="e">
        <f>IF($G14="","",ROUNDUP((VLOOKUP($G14,[3]部分工時薪資級距!$A$4:$N$243,5,0)*S14),0))</f>
        <v>#N/A</v>
      </c>
      <c r="L14" s="23" t="e">
        <f>IF($G14="","",VLOOKUP($G14,[3]部分工時薪資級距!$A$4:$N$243,6,0))</f>
        <v>#N/A</v>
      </c>
      <c r="M14" s="23" t="e">
        <f>IF($G14="","",VLOOKUP($G14,[3]部分工時薪資級距!$A$4:$N$243,7,0)*IF(VLOOKUP(A3,'[2]107學年'!$B$2:$G$3000,6,0)="外籍生","0",1))</f>
        <v>#N/A</v>
      </c>
      <c r="N14" s="23" t="e">
        <f>IF($G14="","",VLOOKUP($G14,[3]部分工時薪資級距!$A$4:$N$243,9,0))</f>
        <v>#N/A</v>
      </c>
      <c r="O14" s="23" t="e">
        <f>IF($G14="","",VLOOKUP($G14,[3]部分工時薪資級距!$A$4:$N$243,10,0))</f>
        <v>#N/A</v>
      </c>
      <c r="P14" s="80" t="e">
        <f t="shared" si="1"/>
        <v>#N/A</v>
      </c>
      <c r="Q14" s="81" t="e">
        <f>IF($G14="","",VLOOKUP($G14,[3]部分工時薪資級距!$A$4:$N$243,12,0)*IF(VLOOKUP(A3,'[2]107學年'!$B$2:$G$3000,6,0)="外籍生","0",1))</f>
        <v>#N/A</v>
      </c>
      <c r="R14" s="23" t="e">
        <f t="shared" si="2"/>
        <v>#N/A</v>
      </c>
      <c r="S14" s="24" t="e">
        <f>IF(C14=0,"",IF(LEFT(VLOOKUP($A$3,'[2]107學年'!$B$2:$G$4000,6,0),1)="重","0",IF(LEFT(VLOOKUP($A$3,'[2]107學年'!$B$2:$G$4000,6,0),1)="中","0.5",IF(LEFT(VLOOKUP($A$3,'[2]107學年'!$B$2:$G$4000,6,0),1)="輕","0.75",1))))</f>
        <v>#N/A</v>
      </c>
      <c r="T14" s="82">
        <v>6</v>
      </c>
      <c r="U14" s="83" t="e">
        <f>IF(E14="","",SUM(C14:C$41,0)-SUM(U15:U$41))</f>
        <v>#N/A</v>
      </c>
      <c r="V14" s="84"/>
    </row>
    <row r="15" spans="1:24">
      <c r="A15" s="78" t="s">
        <v>23</v>
      </c>
      <c r="B15" s="78" t="str">
        <f>IF(ISNA(VLOOKUP(VALUE($A$1&amp;A15),[2]日曆!$A$2:$E$335,5,0)),"",VLOOKUP(VALUE($A$1&amp;A15),[2]日曆!$A$2:$E$335,5,0))</f>
        <v>五</v>
      </c>
      <c r="C15" s="23" t="e">
        <f>VLOOKUP($A$3,'[1]03-工讀時數表'!$A$6:$AG$1000,$T15,0)</f>
        <v>#N/A</v>
      </c>
      <c r="D15" s="23" t="e">
        <f>IF(VLOOKUP($A$3,'[1]04-工讀日數'!$A$6:$AG$1000,$T15,0)&gt;1,1,VLOOKUP($A$3,'[1]04-工讀日數'!$A$6:$AG$1000,$T15,0))</f>
        <v>#N/A</v>
      </c>
      <c r="E15" s="78" t="e">
        <f>VLOOKUP($A$3,'[1]05-連續工讀累計'!$A$6:$AK$150,$T15,0)</f>
        <v>#N/A</v>
      </c>
      <c r="F15" s="79" t="e">
        <f t="shared" si="0"/>
        <v>#N/A</v>
      </c>
      <c r="G15" s="23" t="e">
        <f t="shared" si="3"/>
        <v>#N/A</v>
      </c>
      <c r="H15" s="24" t="e">
        <f>IF(E15="","",VLOOKUP(G15,[3]部分工時薪資級距!$A$4:$N$243,14,0))</f>
        <v>#N/A</v>
      </c>
      <c r="I15" s="13" t="e">
        <f>IF($G15="","",VLOOKUP($G15,[3]部分工時薪資級距!$A$4:$N$243,3,0)*S15)</f>
        <v>#N/A</v>
      </c>
      <c r="J15" s="23" t="e">
        <f>IF($G15="","",VLOOKUP($G15,[3]部分工時薪資級距!$A$4:$N$243,4,0)*IF(VLOOKUP(A3,'[2]107學年'!$B$2:$G$3000,6,0)="外籍生","0",S15))</f>
        <v>#N/A</v>
      </c>
      <c r="K15" s="14" t="e">
        <f>IF($G15="","",ROUNDUP((VLOOKUP($G15,[3]部分工時薪資級距!$A$4:$N$243,5,0)*S15),0))</f>
        <v>#N/A</v>
      </c>
      <c r="L15" s="23" t="e">
        <f>IF($G15="","",VLOOKUP($G15,[3]部分工時薪資級距!$A$4:$N$243,6,0))</f>
        <v>#N/A</v>
      </c>
      <c r="M15" s="23" t="e">
        <f>IF($G15="","",VLOOKUP($G15,[3]部分工時薪資級距!$A$4:$N$243,7,0)*IF(VLOOKUP(A3,'[2]107學年'!$B$2:$G$3000,6,0)="外籍生","0",1))</f>
        <v>#N/A</v>
      </c>
      <c r="N15" s="23" t="e">
        <f>IF($G15="","",VLOOKUP($G15,[3]部分工時薪資級距!$A$4:$N$243,9,0))</f>
        <v>#N/A</v>
      </c>
      <c r="O15" s="23" t="e">
        <f>IF($G15="","",VLOOKUP($G15,[3]部分工時薪資級距!$A$4:$N$243,10,0))</f>
        <v>#N/A</v>
      </c>
      <c r="P15" s="80" t="e">
        <f t="shared" si="1"/>
        <v>#N/A</v>
      </c>
      <c r="Q15" s="81" t="e">
        <f>IF($G15="","",VLOOKUP($G15,[3]部分工時薪資級距!$A$4:$N$243,12,0)*IF(VLOOKUP(A3,'[2]107學年'!$B$2:$G$3000,6,0)="外籍生","0",1))</f>
        <v>#N/A</v>
      </c>
      <c r="R15" s="23" t="e">
        <f t="shared" si="2"/>
        <v>#N/A</v>
      </c>
      <c r="S15" s="24" t="e">
        <f>IF(C15=0,"",IF(LEFT(VLOOKUP($A$3,'[2]107學年'!$B$2:$G$4000,6,0),1)="重","0",IF(LEFT(VLOOKUP($A$3,'[2]107學年'!$B$2:$G$4000,6,0),1)="中","0.5",IF(LEFT(VLOOKUP($A$3,'[2]107學年'!$B$2:$G$4000,6,0),1)="輕","0.75",1))))</f>
        <v>#N/A</v>
      </c>
      <c r="T15" s="82">
        <v>7</v>
      </c>
      <c r="U15" s="83" t="e">
        <f>IF(E15="","",SUM(C15:C$41,0)-SUM(U16:U$41))</f>
        <v>#N/A</v>
      </c>
      <c r="V15" s="84"/>
    </row>
    <row r="16" spans="1:24">
      <c r="A16" s="78" t="s">
        <v>24</v>
      </c>
      <c r="B16" s="78" t="str">
        <f>IF(ISNA(VLOOKUP(VALUE($A$1&amp;A16),[2]日曆!$A$2:$E$335,5,0)),"",VLOOKUP(VALUE($A$1&amp;A16),[2]日曆!$A$2:$E$335,5,0))</f>
        <v>六</v>
      </c>
      <c r="C16" s="23" t="e">
        <f>VLOOKUP($A$3,'[1]03-工讀時數表'!$A$6:$AG$1000,$T16,0)</f>
        <v>#N/A</v>
      </c>
      <c r="D16" s="23" t="e">
        <f>IF(VLOOKUP($A$3,'[1]04-工讀日數'!$A$6:$AG$1000,$T16,0)&gt;1,1,VLOOKUP($A$3,'[1]04-工讀日數'!$A$6:$AG$1000,$T16,0))</f>
        <v>#N/A</v>
      </c>
      <c r="E16" s="78" t="e">
        <f>VLOOKUP($A$3,'[1]05-連續工讀累計'!$A$6:$AK$150,$T16,0)</f>
        <v>#N/A</v>
      </c>
      <c r="F16" s="79" t="e">
        <f t="shared" si="0"/>
        <v>#N/A</v>
      </c>
      <c r="G16" s="23" t="e">
        <f t="shared" si="3"/>
        <v>#N/A</v>
      </c>
      <c r="H16" s="24" t="e">
        <f>IF(E16="","",VLOOKUP(G16,[3]部分工時薪資級距!$A$4:$N$243,14,0))</f>
        <v>#N/A</v>
      </c>
      <c r="I16" s="13" t="e">
        <f>IF($G16="","",VLOOKUP($G16,[3]部分工時薪資級距!$A$4:$N$243,3,0)*S16)</f>
        <v>#N/A</v>
      </c>
      <c r="J16" s="23" t="e">
        <f>IF($G16="","",VLOOKUP($G16,[3]部分工時薪資級距!$A$4:$N$243,4,0)*IF(VLOOKUP(A3,'[2]107學年'!$B$2:$G$3000,6,0)="外籍生","0",S16))</f>
        <v>#N/A</v>
      </c>
      <c r="K16" s="14" t="e">
        <f>IF($G16="","",ROUNDUP((VLOOKUP($G16,[3]部分工時薪資級距!$A$4:$N$243,5,0)*S16),0))</f>
        <v>#N/A</v>
      </c>
      <c r="L16" s="23" t="e">
        <f>IF($G16="","",VLOOKUP($G16,[3]部分工時薪資級距!$A$4:$N$243,6,0))</f>
        <v>#N/A</v>
      </c>
      <c r="M16" s="23" t="e">
        <f>IF($G16="","",VLOOKUP($G16,[3]部分工時薪資級距!$A$4:$N$243,7,0)*IF(VLOOKUP(A3,'[2]107學年'!$B$2:$G$3000,6,0)="外籍生","0",1))</f>
        <v>#N/A</v>
      </c>
      <c r="N16" s="23" t="e">
        <f>IF($G16="","",VLOOKUP($G16,[3]部分工時薪資級距!$A$4:$N$243,9,0))</f>
        <v>#N/A</v>
      </c>
      <c r="O16" s="23" t="e">
        <f>IF($G16="","",VLOOKUP($G16,[3]部分工時薪資級距!$A$4:$N$243,10,0))</f>
        <v>#N/A</v>
      </c>
      <c r="P16" s="80" t="e">
        <f t="shared" si="1"/>
        <v>#N/A</v>
      </c>
      <c r="Q16" s="81" t="e">
        <f>IF($G16="","",VLOOKUP($G16,[3]部分工時薪資級距!$A$4:$N$243,12,0)*IF(VLOOKUP(A3,'[2]107學年'!$B$2:$G$3000,6,0)="外籍生","0",1))</f>
        <v>#N/A</v>
      </c>
      <c r="R16" s="23" t="e">
        <f t="shared" si="2"/>
        <v>#N/A</v>
      </c>
      <c r="S16" s="24" t="e">
        <f>IF(C16=0,"",IF(LEFT(VLOOKUP($A$3,'[2]107學年'!$B$2:$G$4000,6,0),1)="重","0",IF(LEFT(VLOOKUP($A$3,'[2]107學年'!$B$2:$G$4000,6,0),1)="中","0.5",IF(LEFT(VLOOKUP($A$3,'[2]107學年'!$B$2:$G$4000,6,0),1)="輕","0.75",1))))</f>
        <v>#N/A</v>
      </c>
      <c r="T16" s="82">
        <v>8</v>
      </c>
      <c r="U16" s="83" t="e">
        <f>IF(E16="","",SUM(C16:C$41,0)-SUM(U17:U$41))</f>
        <v>#N/A</v>
      </c>
      <c r="V16" s="84"/>
    </row>
    <row r="17" spans="1:22">
      <c r="A17" s="78" t="s">
        <v>25</v>
      </c>
      <c r="B17" s="78" t="str">
        <f>IF(ISNA(VLOOKUP(VALUE($A$1&amp;A17),[2]日曆!$A$2:$E$335,5,0)),"",VLOOKUP(VALUE($A$1&amp;A17),[2]日曆!$A$2:$E$335,5,0))</f>
        <v>日</v>
      </c>
      <c r="C17" s="23" t="e">
        <f>VLOOKUP($A$3,'[1]03-工讀時數表'!$A$6:$AG$1000,$T17,0)</f>
        <v>#N/A</v>
      </c>
      <c r="D17" s="23" t="e">
        <f>IF(VLOOKUP($A$3,'[1]04-工讀日數'!$A$6:$AG$1000,$T17,0)&gt;1,1,VLOOKUP($A$3,'[1]04-工讀日數'!$A$6:$AG$1000,$T17,0))</f>
        <v>#N/A</v>
      </c>
      <c r="E17" s="78" t="e">
        <f>VLOOKUP($A$3,'[1]05-連續工讀累計'!$A$6:$AK$150,$T17,0)</f>
        <v>#N/A</v>
      </c>
      <c r="F17" s="79" t="e">
        <f t="shared" si="0"/>
        <v>#N/A</v>
      </c>
      <c r="G17" s="23" t="e">
        <f t="shared" si="3"/>
        <v>#N/A</v>
      </c>
      <c r="H17" s="24" t="e">
        <f>IF(E17="","",VLOOKUP(G17,[3]部分工時薪資級距!$A$4:$N$243,14,0))</f>
        <v>#N/A</v>
      </c>
      <c r="I17" s="13" t="e">
        <f>IF($G17="","",VLOOKUP($G17,[3]部分工時薪資級距!$A$4:$N$243,3,0)*S17)</f>
        <v>#N/A</v>
      </c>
      <c r="J17" s="23" t="e">
        <f>IF($G17="","",VLOOKUP($G17,[3]部分工時薪資級距!$A$4:$N$243,4,0)*IF(VLOOKUP(A3,'[2]107學年'!$B$2:$G$3000,6,0)="外籍生","0",S17))</f>
        <v>#N/A</v>
      </c>
      <c r="K17" s="14" t="e">
        <f>IF($G17="","",ROUNDUP((VLOOKUP($G17,[3]部分工時薪資級距!$A$4:$N$243,5,0)*S17),0))</f>
        <v>#N/A</v>
      </c>
      <c r="L17" s="23" t="e">
        <f>IF($G17="","",VLOOKUP($G17,[3]部分工時薪資級距!$A$4:$N$243,6,0))</f>
        <v>#N/A</v>
      </c>
      <c r="M17" s="23" t="e">
        <f>IF($G17="","",VLOOKUP($G17,[3]部分工時薪資級距!$A$4:$N$243,7,0)*IF(VLOOKUP(A3,'[2]107學年'!$B$2:$G$3000,6,0)="外籍生","0",1))</f>
        <v>#N/A</v>
      </c>
      <c r="N17" s="23" t="e">
        <f>IF($G17="","",VLOOKUP($G17,[3]部分工時薪資級距!$A$4:$N$243,9,0))</f>
        <v>#N/A</v>
      </c>
      <c r="O17" s="23" t="e">
        <f>IF($G17="","",VLOOKUP($G17,[3]部分工時薪資級距!$A$4:$N$243,10,0))</f>
        <v>#N/A</v>
      </c>
      <c r="P17" s="80" t="e">
        <f t="shared" si="1"/>
        <v>#N/A</v>
      </c>
      <c r="Q17" s="81" t="e">
        <f>IF($G17="","",VLOOKUP($G17,[3]部分工時薪資級距!$A$4:$N$243,12,0)*IF(VLOOKUP(A3,'[2]107學年'!$B$2:$G$3000,6,0)="外籍生","0",1))</f>
        <v>#N/A</v>
      </c>
      <c r="R17" s="23" t="e">
        <f t="shared" si="2"/>
        <v>#N/A</v>
      </c>
      <c r="S17" s="24" t="e">
        <f>IF(C17=0,"",IF(LEFT(VLOOKUP($A$3,'[2]107學年'!$B$2:$G$4000,6,0),1)="重","0",IF(LEFT(VLOOKUP($A$3,'[2]107學年'!$B$2:$G$4000,6,0),1)="中","0.5",IF(LEFT(VLOOKUP($A$3,'[2]107學年'!$B$2:$G$4000,6,0),1)="輕","0.75",1))))</f>
        <v>#N/A</v>
      </c>
      <c r="T17" s="82">
        <v>9</v>
      </c>
      <c r="U17" s="83" t="e">
        <f>IF(E17="","",SUM(C17:C$41,0)-SUM(U18:U$41))</f>
        <v>#N/A</v>
      </c>
      <c r="V17" s="84"/>
    </row>
    <row r="18" spans="1:22">
      <c r="A18" s="78" t="s">
        <v>26</v>
      </c>
      <c r="B18" s="78" t="str">
        <f>IF(ISNA(VLOOKUP(VALUE($A$1&amp;A18),[2]日曆!$A$2:$E$335,5,0)),"",VLOOKUP(VALUE($A$1&amp;A18),[2]日曆!$A$2:$E$335,5,0))</f>
        <v>一</v>
      </c>
      <c r="C18" s="23" t="e">
        <f>VLOOKUP($A$3,'[1]03-工讀時數表'!$A$6:$AG$1000,$T18,0)</f>
        <v>#N/A</v>
      </c>
      <c r="D18" s="23" t="e">
        <f>IF(VLOOKUP($A$3,'[1]04-工讀日數'!$A$6:$AG$1000,$T18,0)&gt;1,1,VLOOKUP($A$3,'[1]04-工讀日數'!$A$6:$AG$1000,$T18,0))</f>
        <v>#N/A</v>
      </c>
      <c r="E18" s="78" t="e">
        <f>VLOOKUP($A$3,'[1]05-連續工讀累計'!$A$6:$AK$150,$T18,0)</f>
        <v>#N/A</v>
      </c>
      <c r="F18" s="79" t="e">
        <f t="shared" si="0"/>
        <v>#N/A</v>
      </c>
      <c r="G18" s="23" t="e">
        <f t="shared" si="3"/>
        <v>#N/A</v>
      </c>
      <c r="H18" s="24" t="e">
        <f>IF(E18="","",VLOOKUP(G18,[3]部分工時薪資級距!$A$4:$N$243,14,0))</f>
        <v>#N/A</v>
      </c>
      <c r="I18" s="13" t="e">
        <f>IF($G18="","",VLOOKUP($G18,[3]部分工時薪資級距!$A$4:$N$243,3,0)*S18)</f>
        <v>#N/A</v>
      </c>
      <c r="J18" s="23" t="e">
        <f>IF($G18="","",VLOOKUP($G18,[3]部分工時薪資級距!$A$4:$N$243,4,0)*IF(VLOOKUP(A3,'[2]107學年'!$B$2:$G$3000,6,0)="外籍生","0",S18))</f>
        <v>#N/A</v>
      </c>
      <c r="K18" s="14" t="e">
        <f>IF($G18="","",ROUNDUP((VLOOKUP($G18,[3]部分工時薪資級距!$A$4:$N$243,5,0)*S18),0))</f>
        <v>#N/A</v>
      </c>
      <c r="L18" s="23" t="e">
        <f>IF($G18="","",VLOOKUP($G18,[3]部分工時薪資級距!$A$4:$N$243,6,0))</f>
        <v>#N/A</v>
      </c>
      <c r="M18" s="23" t="e">
        <f>IF($G18="","",VLOOKUP($G18,[3]部分工時薪資級距!$A$4:$N$243,7,0)*IF(VLOOKUP(A3,'[2]107學年'!$B$2:$G$3000,6,0)="外籍生","0",1))</f>
        <v>#N/A</v>
      </c>
      <c r="N18" s="23" t="e">
        <f>IF($G18="","",VLOOKUP($G18,[3]部分工時薪資級距!$A$4:$N$243,9,0))</f>
        <v>#N/A</v>
      </c>
      <c r="O18" s="23" t="e">
        <f>IF($G18="","",VLOOKUP($G18,[3]部分工時薪資級距!$A$4:$N$243,10,0))</f>
        <v>#N/A</v>
      </c>
      <c r="P18" s="80" t="e">
        <f t="shared" si="1"/>
        <v>#N/A</v>
      </c>
      <c r="Q18" s="81" t="e">
        <f>IF($G18="","",VLOOKUP($G18,[3]部分工時薪資級距!$A$4:$N$243,12,0)*IF(VLOOKUP(A3,'[2]107學年'!$B$2:$G$3000,6,0)="外籍生","0",1))</f>
        <v>#N/A</v>
      </c>
      <c r="R18" s="23" t="e">
        <f t="shared" si="2"/>
        <v>#N/A</v>
      </c>
      <c r="S18" s="24" t="e">
        <f>IF(C18=0,"",IF(LEFT(VLOOKUP($A$3,'[2]107學年'!$B$2:$G$4000,6,0),1)="重","0",IF(LEFT(VLOOKUP($A$3,'[2]107學年'!$B$2:$G$4000,6,0),1)="中","0.5",IF(LEFT(VLOOKUP($A$3,'[2]107學年'!$B$2:$G$4000,6,0),1)="輕","0.75",1))))</f>
        <v>#N/A</v>
      </c>
      <c r="T18" s="82">
        <v>10</v>
      </c>
      <c r="U18" s="83" t="e">
        <f>IF(E18="","",SUM(C18:C$41,0)-SUM(U19:U$41))</f>
        <v>#N/A</v>
      </c>
      <c r="V18" s="84"/>
    </row>
    <row r="19" spans="1:22">
      <c r="A19" s="78" t="s">
        <v>27</v>
      </c>
      <c r="B19" s="78" t="str">
        <f>IF(ISNA(VLOOKUP(VALUE($A$1&amp;A19),[2]日曆!$A$2:$E$335,5,0)),"",VLOOKUP(VALUE($A$1&amp;A19),[2]日曆!$A$2:$E$335,5,0))</f>
        <v>二</v>
      </c>
      <c r="C19" s="23" t="e">
        <f>VLOOKUP($A$3,'[1]03-工讀時數表'!$A$6:$AG$1000,$T19,0)</f>
        <v>#N/A</v>
      </c>
      <c r="D19" s="23" t="e">
        <f>IF(VLOOKUP($A$3,'[1]04-工讀日數'!$A$6:$AG$1000,$T19,0)&gt;1,1,VLOOKUP($A$3,'[1]04-工讀日數'!$A$6:$AG$1000,$T19,0))</f>
        <v>#N/A</v>
      </c>
      <c r="E19" s="78" t="e">
        <f>VLOOKUP($A$3,'[1]05-連續工讀累計'!$A$6:$AK$150,$T19,0)</f>
        <v>#N/A</v>
      </c>
      <c r="F19" s="79" t="e">
        <f t="shared" si="0"/>
        <v>#N/A</v>
      </c>
      <c r="G19" s="23" t="e">
        <f>IF(U19="","",ROUNDUP((U19/E19),0)&amp;"-"&amp;E19)</f>
        <v>#N/A</v>
      </c>
      <c r="H19" s="24" t="e">
        <f>IF(E19="","",VLOOKUP(G19,[3]部分工時薪資級距!$A$4:$N$243,14,0))</f>
        <v>#N/A</v>
      </c>
      <c r="I19" s="13" t="e">
        <f>IF($G19="","",VLOOKUP($G19,[3]部分工時薪資級距!$A$4:$N$243,3,0)*S19)</f>
        <v>#N/A</v>
      </c>
      <c r="J19" s="23" t="e">
        <f>IF($G19="","",VLOOKUP($G19,[3]部分工時薪資級距!$A$4:$N$243,4,0)*IF(VLOOKUP(A3,'[2]107學年'!$B$2:$G$3000,6,0)="外籍生","0",S19))</f>
        <v>#N/A</v>
      </c>
      <c r="K19" s="14" t="e">
        <f>IF($G19="","",ROUNDUP((VLOOKUP($G19,[3]部分工時薪資級距!$A$4:$N$243,5,0)*S19),0))</f>
        <v>#N/A</v>
      </c>
      <c r="L19" s="23" t="e">
        <f>IF($G19="","",VLOOKUP($G19,[3]部分工時薪資級距!$A$4:$N$243,6,0))</f>
        <v>#N/A</v>
      </c>
      <c r="M19" s="23" t="e">
        <f>IF($G19="","",VLOOKUP($G19,[3]部分工時薪資級距!$A$4:$N$243,7,0)*IF(VLOOKUP(A3,'[2]107學年'!$B$2:$G$3000,6,0)="外籍生","0",1))</f>
        <v>#N/A</v>
      </c>
      <c r="N19" s="23" t="e">
        <f>IF($G19="","",VLOOKUP($G19,[3]部分工時薪資級距!$A$4:$N$243,9,0))</f>
        <v>#N/A</v>
      </c>
      <c r="O19" s="23" t="e">
        <f>IF($G19="","",VLOOKUP($G19,[3]部分工時薪資級距!$A$4:$N$243,10,0))</f>
        <v>#N/A</v>
      </c>
      <c r="P19" s="80" t="e">
        <f t="shared" si="1"/>
        <v>#N/A</v>
      </c>
      <c r="Q19" s="81" t="e">
        <f>IF($G19="","",VLOOKUP($G19,[3]部分工時薪資級距!$A$4:$N$243,12,0)*IF(VLOOKUP(A3,'[2]107學年'!$B$2:$G$3000,6,0)="外籍生","0",1))</f>
        <v>#N/A</v>
      </c>
      <c r="R19" s="23" t="e">
        <f t="shared" si="2"/>
        <v>#N/A</v>
      </c>
      <c r="S19" s="24" t="e">
        <f>IF(C19=0,"",IF(LEFT(VLOOKUP($A$3,'[2]107學年'!$B$2:$G$4000,6,0),1)="重","0",IF(LEFT(VLOOKUP($A$3,'[2]107學年'!$B$2:$G$4000,6,0),1)="中","0.5",IF(LEFT(VLOOKUP($A$3,'[2]107學年'!$B$2:$G$4000,6,0),1)="輕","0.75",1))))</f>
        <v>#N/A</v>
      </c>
      <c r="T19" s="82">
        <v>11</v>
      </c>
      <c r="U19" s="83" t="e">
        <f>IF(E19="","",SUM(C19:C$41,0)-SUM(U20:U$41))</f>
        <v>#N/A</v>
      </c>
      <c r="V19" s="84"/>
    </row>
    <row r="20" spans="1:22">
      <c r="A20" s="78" t="s">
        <v>28</v>
      </c>
      <c r="B20" s="78" t="str">
        <f>IF(ISNA(VLOOKUP(VALUE($A$1&amp;A20),[2]日曆!$A$2:$E$335,5,0)),"",VLOOKUP(VALUE($A$1&amp;A20),[2]日曆!$A$2:$E$335,5,0))</f>
        <v>三</v>
      </c>
      <c r="C20" s="23" t="e">
        <f>VLOOKUP($A$3,'[1]03-工讀時數表'!$A$6:$AG$1000,$T20,0)</f>
        <v>#N/A</v>
      </c>
      <c r="D20" s="23" t="e">
        <f>IF(VLOOKUP($A$3,'[1]04-工讀日數'!$A$6:$AG$1000,$T20,0)&gt;1,1,VLOOKUP($A$3,'[1]04-工讀日數'!$A$6:$AG$1000,$T20,0))</f>
        <v>#N/A</v>
      </c>
      <c r="E20" s="78" t="e">
        <f>VLOOKUP($A$3,'[1]05-連續工讀累計'!$A$6:$AK$150,$T20,0)</f>
        <v>#N/A</v>
      </c>
      <c r="F20" s="79" t="e">
        <f t="shared" si="0"/>
        <v>#N/A</v>
      </c>
      <c r="G20" s="23" t="e">
        <f>IF(U20="","",ROUNDUP((U20/E20),0)&amp;"-"&amp;E20)</f>
        <v>#N/A</v>
      </c>
      <c r="H20" s="24" t="e">
        <f>IF(E20="","",VLOOKUP(G20,[3]部分工時薪資級距!$A$4:$N$243,14,0))</f>
        <v>#N/A</v>
      </c>
      <c r="I20" s="13" t="e">
        <f>IF($G20="","",VLOOKUP($G20,[3]部分工時薪資級距!$A$4:$N$243,3,0)*S20)</f>
        <v>#N/A</v>
      </c>
      <c r="J20" s="23" t="e">
        <f>IF($G20="","",VLOOKUP($G20,[3]部分工時薪資級距!$A$4:$N$243,4,0)*IF(VLOOKUP(A3,'[2]107學年'!$B$2:$G$3000,6,0)="外籍生","0",S20))</f>
        <v>#N/A</v>
      </c>
      <c r="K20" s="14" t="e">
        <f>IF($G20="","",ROUNDUP((VLOOKUP($G20,[3]部分工時薪資級距!$A$4:$N$243,5,0)*S20),0))</f>
        <v>#N/A</v>
      </c>
      <c r="L20" s="23" t="e">
        <f>IF($G20="","",VLOOKUP($G20,[3]部分工時薪資級距!$A$4:$N$243,6,0))</f>
        <v>#N/A</v>
      </c>
      <c r="M20" s="23" t="e">
        <f>IF($G20="","",VLOOKUP($G20,[3]部分工時薪資級距!$A$4:$N$243,7,0)*IF(VLOOKUP(A3,'[2]107學年'!$B$2:$G$3000,6,0)="外籍生","0",1))</f>
        <v>#N/A</v>
      </c>
      <c r="N20" s="23" t="e">
        <f>IF($G20="","",VLOOKUP($G20,[3]部分工時薪資級距!$A$4:$N$243,9,0))</f>
        <v>#N/A</v>
      </c>
      <c r="O20" s="23" t="e">
        <f>IF($G20="","",VLOOKUP($G20,[3]部分工時薪資級距!$A$4:$N$243,10,0))</f>
        <v>#N/A</v>
      </c>
      <c r="P20" s="80" t="e">
        <f t="shared" si="1"/>
        <v>#N/A</v>
      </c>
      <c r="Q20" s="81" t="e">
        <f>IF($G20="","",VLOOKUP($G20,[3]部分工時薪資級距!$A$4:$N$243,12,0)*IF(VLOOKUP(A3,'[2]107學年'!$B$2:$G$3000,6,0)="外籍生","0",1))</f>
        <v>#N/A</v>
      </c>
      <c r="R20" s="23" t="e">
        <f t="shared" si="2"/>
        <v>#N/A</v>
      </c>
      <c r="S20" s="24" t="e">
        <f>IF(C20=0,"",IF(LEFT(VLOOKUP($A$3,'[2]107學年'!$B$2:$G$4000,6,0),1)="重","0",IF(LEFT(VLOOKUP($A$3,'[2]107學年'!$B$2:$G$4000,6,0),1)="中","0.5",IF(LEFT(VLOOKUP($A$3,'[2]107學年'!$B$2:$G$4000,6,0),1)="輕","0.75",1))))</f>
        <v>#N/A</v>
      </c>
      <c r="T20" s="82">
        <v>12</v>
      </c>
      <c r="U20" s="83" t="e">
        <f>IF(E20="","",SUM(C20:C$41,0)-SUM(U21:U$41))</f>
        <v>#N/A</v>
      </c>
      <c r="V20" s="84"/>
    </row>
    <row r="21" spans="1:22">
      <c r="A21" s="78" t="s">
        <v>29</v>
      </c>
      <c r="B21" s="78" t="str">
        <f>IF(ISNA(VLOOKUP(VALUE($A$1&amp;A21),[2]日曆!$A$2:$E$335,5,0)),"",VLOOKUP(VALUE($A$1&amp;A21),[2]日曆!$A$2:$E$335,5,0))</f>
        <v>四</v>
      </c>
      <c r="C21" s="23" t="e">
        <f>VLOOKUP($A$3,'[1]03-工讀時數表'!$A$6:$AG$1000,$T21,0)</f>
        <v>#N/A</v>
      </c>
      <c r="D21" s="23" t="e">
        <f>IF(VLOOKUP($A$3,'[1]04-工讀日數'!$A$6:$AG$1000,$T21,0)&gt;1,1,VLOOKUP($A$3,'[1]04-工讀日數'!$A$6:$AG$1000,$T21,0))</f>
        <v>#N/A</v>
      </c>
      <c r="E21" s="78" t="e">
        <f>VLOOKUP($A$3,'[1]05-連續工讀累計'!$A$6:$AK$150,$T21,0)</f>
        <v>#N/A</v>
      </c>
      <c r="F21" s="79" t="e">
        <f t="shared" si="0"/>
        <v>#N/A</v>
      </c>
      <c r="G21" s="23" t="e">
        <f>IF(U21="","",ROUNDUP((U21/E21),0)&amp;"-"&amp;E21)</f>
        <v>#N/A</v>
      </c>
      <c r="H21" s="24" t="e">
        <f>IF(E21="","",VLOOKUP(G21,[3]部分工時薪資級距!$A$4:$N$243,14,0))</f>
        <v>#N/A</v>
      </c>
      <c r="I21" s="13" t="e">
        <f>IF($G21="","",VLOOKUP($G21,[3]部分工時薪資級距!$A$4:$N$243,3,0)*S21)</f>
        <v>#N/A</v>
      </c>
      <c r="J21" s="23" t="e">
        <f>IF($G21="","",VLOOKUP($G21,[3]部分工時薪資級距!$A$4:$N$243,4,0)*IF(VLOOKUP(A3,'[2]107學年'!$B$2:$G$3000,6,0)="外籍生","0",S21))</f>
        <v>#N/A</v>
      </c>
      <c r="K21" s="14" t="e">
        <f>IF($G21="","",ROUNDUP((VLOOKUP($G21,[3]部分工時薪資級距!$A$4:$N$243,5,0)*S21),0))</f>
        <v>#N/A</v>
      </c>
      <c r="L21" s="23" t="e">
        <f>IF($G21="","",VLOOKUP($G21,[3]部分工時薪資級距!$A$4:$N$243,6,0))</f>
        <v>#N/A</v>
      </c>
      <c r="M21" s="23" t="e">
        <f>IF($G21="","",VLOOKUP($G21,[3]部分工時薪資級距!$A$4:$N$243,7,0)*IF(VLOOKUP(A3,'[2]107學年'!$B$2:$G$3000,6,0)="外籍生","0",1))</f>
        <v>#N/A</v>
      </c>
      <c r="N21" s="23" t="e">
        <f>IF($G21="","",VLOOKUP($G21,[3]部分工時薪資級距!$A$4:$N$243,9,0))</f>
        <v>#N/A</v>
      </c>
      <c r="O21" s="23" t="e">
        <f>IF($G21="","",VLOOKUP($G21,[3]部分工時薪資級距!$A$4:$N$243,10,0))</f>
        <v>#N/A</v>
      </c>
      <c r="P21" s="80" t="e">
        <f t="shared" si="1"/>
        <v>#N/A</v>
      </c>
      <c r="Q21" s="81" t="e">
        <f>IF($G21="","",VLOOKUP($G21,[3]部分工時薪資級距!$A$4:$N$243,12,0)*IF(VLOOKUP(A3,'[2]107學年'!$B$2:$G$3000,6,0)="外籍生","0",1))</f>
        <v>#N/A</v>
      </c>
      <c r="R21" s="23" t="e">
        <f t="shared" si="2"/>
        <v>#N/A</v>
      </c>
      <c r="S21" s="24" t="e">
        <f>IF(C21=0,"",IF(LEFT(VLOOKUP($A$3,'[2]107學年'!$B$2:$G$4000,6,0),1)="重","0",IF(LEFT(VLOOKUP($A$3,'[2]107學年'!$B$2:$G$4000,6,0),1)="中","0.5",IF(LEFT(VLOOKUP($A$3,'[2]107學年'!$B$2:$G$4000,6,0),1)="輕","0.75",1))))</f>
        <v>#N/A</v>
      </c>
      <c r="T21" s="82">
        <v>13</v>
      </c>
      <c r="U21" s="83" t="e">
        <f>IF(E21="","",SUM(C21:C$41,0)-SUM(U22:U$41))</f>
        <v>#N/A</v>
      </c>
      <c r="V21" s="84"/>
    </row>
    <row r="22" spans="1:22">
      <c r="A22" s="78" t="s">
        <v>30</v>
      </c>
      <c r="B22" s="78" t="str">
        <f>IF(ISNA(VLOOKUP(VALUE($A$1&amp;A22),[2]日曆!$A$2:$E$335,5,0)),"",VLOOKUP(VALUE($A$1&amp;A22),[2]日曆!$A$2:$E$335,5,0))</f>
        <v>五</v>
      </c>
      <c r="C22" s="23" t="e">
        <f>VLOOKUP($A$3,'[1]03-工讀時數表'!$A$6:$AG$1000,$T22,0)</f>
        <v>#N/A</v>
      </c>
      <c r="D22" s="23" t="e">
        <f>IF(VLOOKUP($A$3,'[1]04-工讀日數'!$A$6:$AG$1000,$T22,0)&gt;1,1,VLOOKUP($A$3,'[1]04-工讀日數'!$A$6:$AG$1000,$T22,0))</f>
        <v>#N/A</v>
      </c>
      <c r="E22" s="78" t="e">
        <f>VLOOKUP($A$3,'[1]05-連續工讀累計'!$A$6:$AK$150,$T22,0)</f>
        <v>#N/A</v>
      </c>
      <c r="F22" s="79" t="e">
        <f t="shared" si="0"/>
        <v>#N/A</v>
      </c>
      <c r="G22" s="23" t="e">
        <f>IF(U22="","",ROUNDUP((U22/E22),0)&amp;"-"&amp;E22)</f>
        <v>#N/A</v>
      </c>
      <c r="H22" s="24" t="e">
        <f>IF(E22="","",VLOOKUP(G22,[3]部分工時薪資級距!$A$4:$N$243,14,0))</f>
        <v>#N/A</v>
      </c>
      <c r="I22" s="13" t="e">
        <f>IF($G22="","",VLOOKUP($G22,[3]部分工時薪資級距!$A$4:$N$243,3,0)*S22)</f>
        <v>#N/A</v>
      </c>
      <c r="J22" s="23" t="e">
        <f>IF($G22="","",VLOOKUP($G22,[3]部分工時薪資級距!$A$4:$N$243,4,0)*IF(VLOOKUP(A3,'[2]107學年'!$B$2:$G$3000,6,0)="外籍生","0",S22))</f>
        <v>#N/A</v>
      </c>
      <c r="K22" s="14" t="e">
        <f>IF($G22="","",ROUNDUP((VLOOKUP($G22,[3]部分工時薪資級距!$A$4:$N$243,5,0)*S22),0))</f>
        <v>#N/A</v>
      </c>
      <c r="L22" s="23" t="e">
        <f>IF($G22="","",VLOOKUP($G22,[3]部分工時薪資級距!$A$4:$N$243,6,0))</f>
        <v>#N/A</v>
      </c>
      <c r="M22" s="23" t="e">
        <f>IF($G22="","",VLOOKUP($G22,[3]部分工時薪資級距!$A$4:$N$243,7,0)*IF(VLOOKUP(A3,'[2]107學年'!$B$2:$G$3000,6,0)="外籍生","0",1))</f>
        <v>#N/A</v>
      </c>
      <c r="N22" s="23" t="e">
        <f>IF($G22="","",VLOOKUP($G22,[3]部分工時薪資級距!$A$4:$N$243,9,0))</f>
        <v>#N/A</v>
      </c>
      <c r="O22" s="23" t="e">
        <f>IF($G22="","",VLOOKUP($G22,[3]部分工時薪資級距!$A$4:$N$243,10,0))</f>
        <v>#N/A</v>
      </c>
      <c r="P22" s="80" t="e">
        <f t="shared" si="1"/>
        <v>#N/A</v>
      </c>
      <c r="Q22" s="81" t="e">
        <f>IF($G22="","",VLOOKUP($G22,[3]部分工時薪資級距!$A$4:$N$243,12,0)*IF(VLOOKUP(A3,'[2]107學年'!$B$2:$G$3000,6,0)="外籍生","0",1))</f>
        <v>#N/A</v>
      </c>
      <c r="R22" s="23" t="e">
        <f t="shared" si="2"/>
        <v>#N/A</v>
      </c>
      <c r="S22" s="24" t="e">
        <f>IF(C22=0,"",IF(LEFT(VLOOKUP($A$3,'[2]107學年'!$B$2:$G$4000,6,0),1)="重","0",IF(LEFT(VLOOKUP($A$3,'[2]107學年'!$B$2:$G$4000,6,0),1)="中","0.5",IF(LEFT(VLOOKUP($A$3,'[2]107學年'!$B$2:$G$4000,6,0),1)="輕","0.75",1))))</f>
        <v>#N/A</v>
      </c>
      <c r="T22" s="82">
        <v>14</v>
      </c>
      <c r="U22" s="83" t="e">
        <f>IF(E22="","",SUM(C22:C$41,0)-SUM(U23:U$41))</f>
        <v>#N/A</v>
      </c>
      <c r="V22" s="84"/>
    </row>
    <row r="23" spans="1:22">
      <c r="A23" s="78" t="s">
        <v>31</v>
      </c>
      <c r="B23" s="78" t="str">
        <f>IF(ISNA(VLOOKUP(VALUE($A$1&amp;A23),[2]日曆!$A$2:$E$335,5,0)),"",VLOOKUP(VALUE($A$1&amp;A23),[2]日曆!$A$2:$E$335,5,0))</f>
        <v>六</v>
      </c>
      <c r="C23" s="23" t="e">
        <f>VLOOKUP($A$3,'[1]03-工讀時數表'!$A$6:$AG$1000,$T23,0)</f>
        <v>#N/A</v>
      </c>
      <c r="D23" s="23" t="e">
        <f>IF(VLOOKUP($A$3,'[1]04-工讀日數'!$A$6:$AG$1000,$T23,0)&gt;1,1,VLOOKUP($A$3,'[1]04-工讀日數'!$A$6:$AG$1000,$T23,0))</f>
        <v>#N/A</v>
      </c>
      <c r="E23" s="78" t="e">
        <f>VLOOKUP($A$3,'[1]05-連續工讀累計'!$A$6:$AK$150,$T23,0)</f>
        <v>#N/A</v>
      </c>
      <c r="F23" s="79" t="e">
        <f t="shared" si="0"/>
        <v>#N/A</v>
      </c>
      <c r="G23" s="23" t="e">
        <f>IF(U23="","",ROUNDUP((U23/E23),0)&amp;"-"&amp;E23)</f>
        <v>#N/A</v>
      </c>
      <c r="H23" s="24" t="e">
        <f>IF(E23="","",VLOOKUP(G23,[3]部分工時薪資級距!$A$4:$N$243,14,0))</f>
        <v>#N/A</v>
      </c>
      <c r="I23" s="13" t="e">
        <f>IF($G23="","",VLOOKUP($G23,[3]部分工時薪資級距!$A$4:$N$243,3,0)*S23)</f>
        <v>#N/A</v>
      </c>
      <c r="J23" s="23" t="e">
        <f>IF($G23="","",VLOOKUP($G23,[3]部分工時薪資級距!$A$4:$N$243,4,0)*IF(VLOOKUP(A3,'[2]107學年'!$B$2:$G$3000,6,0)="外籍生","0",S23))</f>
        <v>#N/A</v>
      </c>
      <c r="K23" s="14" t="e">
        <f>IF($G23="","",ROUNDUP((VLOOKUP($G23,[3]部分工時薪資級距!$A$4:$N$243,5,0)*S23),0))</f>
        <v>#N/A</v>
      </c>
      <c r="L23" s="23" t="e">
        <f>IF($G23="","",VLOOKUP($G23,[3]部分工時薪資級距!$A$4:$N$243,6,0))</f>
        <v>#N/A</v>
      </c>
      <c r="M23" s="23" t="e">
        <f>IF($G23="","",VLOOKUP($G23,[3]部分工時薪資級距!$A$4:$N$243,7,0)*IF(VLOOKUP(A3,'[2]107學年'!$B$2:$G$3000,6,0)="外籍生","0",1))</f>
        <v>#N/A</v>
      </c>
      <c r="N23" s="23" t="e">
        <f>IF($G23="","",VLOOKUP($G23,[3]部分工時薪資級距!$A$4:$N$243,9,0))</f>
        <v>#N/A</v>
      </c>
      <c r="O23" s="23" t="e">
        <f>IF($G23="","",VLOOKUP($G23,[3]部分工時薪資級距!$A$4:$N$243,10,0))</f>
        <v>#N/A</v>
      </c>
      <c r="P23" s="80" t="e">
        <f t="shared" si="1"/>
        <v>#N/A</v>
      </c>
      <c r="Q23" s="81" t="e">
        <f>IF($G23="","",VLOOKUP($G23,[3]部分工時薪資級距!$A$4:$N$243,12,0)*IF(VLOOKUP(A3,'[2]107學年'!$B$2:$G$3000,6,0)="外籍生","0",1))</f>
        <v>#N/A</v>
      </c>
      <c r="R23" s="23" t="e">
        <f t="shared" si="2"/>
        <v>#N/A</v>
      </c>
      <c r="S23" s="24" t="e">
        <f>IF(C23=0,"",IF(LEFT(VLOOKUP($A$3,'[2]107學年'!$B$2:$G$4000,6,0),1)="重","0",IF(LEFT(VLOOKUP($A$3,'[2]107學年'!$B$2:$G$4000,6,0),1)="中","0.5",IF(LEFT(VLOOKUP($A$3,'[2]107學年'!$B$2:$G$4000,6,0),1)="輕","0.75",1))))</f>
        <v>#N/A</v>
      </c>
      <c r="T23" s="82">
        <v>15</v>
      </c>
      <c r="U23" s="83" t="e">
        <f>IF(E23="","",SUM(C23:C$41,0)-SUM(U24:U$41))</f>
        <v>#N/A</v>
      </c>
      <c r="V23" s="84"/>
    </row>
    <row r="24" spans="1:22">
      <c r="A24" s="78" t="s">
        <v>32</v>
      </c>
      <c r="B24" s="78" t="str">
        <f>IF(ISNA(VLOOKUP(VALUE($A$1&amp;A24),[2]日曆!$A$2:$E$335,5,0)),"",VLOOKUP(VALUE($A$1&amp;A24),[2]日曆!$A$2:$E$335,5,0))</f>
        <v>日</v>
      </c>
      <c r="C24" s="23" t="e">
        <f>VLOOKUP($A$3,'[1]03-工讀時數表'!$A$6:$AG$1000,$T24,0)</f>
        <v>#N/A</v>
      </c>
      <c r="D24" s="23" t="e">
        <f>IF(VLOOKUP($A$3,'[1]04-工讀日數'!$A$6:$AG$1000,$T24,0)&gt;1,1,VLOOKUP($A$3,'[1]04-工讀日數'!$A$6:$AG$1000,$T24,0))</f>
        <v>#N/A</v>
      </c>
      <c r="E24" s="78" t="e">
        <f>VLOOKUP($A$3,'[1]05-連續工讀累計'!$A$6:$AK$150,$T24,0)</f>
        <v>#N/A</v>
      </c>
      <c r="F24" s="79" t="e">
        <f t="shared" si="0"/>
        <v>#N/A</v>
      </c>
      <c r="G24" s="23" t="e">
        <f t="shared" si="3"/>
        <v>#N/A</v>
      </c>
      <c r="H24" s="24" t="e">
        <f>IF(E24="","",VLOOKUP(G24,[3]部分工時薪資級距!$A$4:$N$243,14,0))</f>
        <v>#N/A</v>
      </c>
      <c r="I24" s="13" t="e">
        <f>IF($G24="","",VLOOKUP($G24,[3]部分工時薪資級距!$A$4:$N$243,3,0)*S24)</f>
        <v>#N/A</v>
      </c>
      <c r="J24" s="23" t="e">
        <f>IF($G24="","",VLOOKUP($G24,[3]部分工時薪資級距!$A$4:$N$243,4,0)*IF(VLOOKUP(A3,'[2]107學年'!$B$2:$G$3000,6,0)="外籍生","0",S24))</f>
        <v>#N/A</v>
      </c>
      <c r="K24" s="14" t="e">
        <f>IF($G24="","",ROUNDUP((VLOOKUP($G24,[3]部分工時薪資級距!$A$4:$N$243,5,0)*S24),0))</f>
        <v>#N/A</v>
      </c>
      <c r="L24" s="23" t="e">
        <f>IF($G24="","",VLOOKUP($G24,[3]部分工時薪資級距!$A$4:$N$243,6,0))</f>
        <v>#N/A</v>
      </c>
      <c r="M24" s="23" t="e">
        <f>IF($G24="","",VLOOKUP($G24,[3]部分工時薪資級距!$A$4:$N$243,7,0)*IF(VLOOKUP(A3,'[2]107學年'!$B$2:$G$3000,6,0)="外籍生","0",1))</f>
        <v>#N/A</v>
      </c>
      <c r="N24" s="23" t="e">
        <f>IF($G24="","",VLOOKUP($G24,[3]部分工時薪資級距!$A$4:$N$243,9,0))</f>
        <v>#N/A</v>
      </c>
      <c r="O24" s="23" t="e">
        <f>IF($G24="","",VLOOKUP($G24,[3]部分工時薪資級距!$A$4:$N$243,10,0))</f>
        <v>#N/A</v>
      </c>
      <c r="P24" s="80" t="e">
        <f t="shared" si="1"/>
        <v>#N/A</v>
      </c>
      <c r="Q24" s="81" t="e">
        <f>IF($G24="","",VLOOKUP($G24,[3]部分工時薪資級距!$A$4:$N$243,12,0)*IF(VLOOKUP(A3,'[2]107學年'!$B$2:$G$3000,6,0)="外籍生","0",1))</f>
        <v>#N/A</v>
      </c>
      <c r="R24" s="23" t="e">
        <f t="shared" si="2"/>
        <v>#N/A</v>
      </c>
      <c r="S24" s="24" t="e">
        <f>IF(C24=0,"",IF(LEFT(VLOOKUP($A$3,'[2]107學年'!$B$2:$G$4000,6,0),1)="重","0",IF(LEFT(VLOOKUP($A$3,'[2]107學年'!$B$2:$G$4000,6,0),1)="中","0.5",IF(LEFT(VLOOKUP($A$3,'[2]107學年'!$B$2:$G$4000,6,0),1)="輕","0.75",1))))</f>
        <v>#N/A</v>
      </c>
      <c r="T24" s="82">
        <v>16</v>
      </c>
      <c r="U24" s="83" t="e">
        <f>IF(E24="","",SUM(C24:C$41,0)-SUM(U25:U$41))</f>
        <v>#N/A</v>
      </c>
      <c r="V24" s="84"/>
    </row>
    <row r="25" spans="1:22">
      <c r="A25" s="78" t="s">
        <v>33</v>
      </c>
      <c r="B25" s="78" t="str">
        <f>IF(ISNA(VLOOKUP(VALUE($A$1&amp;A25),[2]日曆!$A$2:$E$335,5,0)),"",VLOOKUP(VALUE($A$1&amp;A25),[2]日曆!$A$2:$E$335,5,0))</f>
        <v>一</v>
      </c>
      <c r="C25" s="23" t="e">
        <f>VLOOKUP($A$3,'[1]03-工讀時數表'!$A$6:$AG$1000,$T25,0)</f>
        <v>#N/A</v>
      </c>
      <c r="D25" s="23" t="e">
        <f>IF(VLOOKUP($A$3,'[1]04-工讀日數'!$A$6:$AG$1000,$T25,0)&gt;1,1,VLOOKUP($A$3,'[1]04-工讀日數'!$A$6:$AG$1000,$T25,0))</f>
        <v>#N/A</v>
      </c>
      <c r="E25" s="78" t="e">
        <f>VLOOKUP($A$3,'[1]05-連續工讀累計'!$A$6:$AK$150,$T25,0)</f>
        <v>#N/A</v>
      </c>
      <c r="F25" s="79" t="e">
        <f t="shared" si="0"/>
        <v>#N/A</v>
      </c>
      <c r="G25" s="23" t="e">
        <f t="shared" si="3"/>
        <v>#N/A</v>
      </c>
      <c r="H25" s="24" t="e">
        <f>IF(E25="","",VLOOKUP(G25,[3]部分工時薪資級距!$A$4:$N$243,14,0))</f>
        <v>#N/A</v>
      </c>
      <c r="I25" s="13" t="e">
        <f>IF($G25="","",VLOOKUP($G25,[3]部分工時薪資級距!$A$4:$N$243,3,0)*S25)</f>
        <v>#N/A</v>
      </c>
      <c r="J25" s="23" t="e">
        <f>IF($G25="","",VLOOKUP($G25,[3]部分工時薪資級距!$A$4:$N$243,4,0)*IF(VLOOKUP(A3,'[2]107學年'!$B$2:$G$3000,6,0)="外籍生","0",S25))</f>
        <v>#N/A</v>
      </c>
      <c r="K25" s="14" t="e">
        <f>IF($G25="","",ROUNDUP((VLOOKUP($G25,[3]部分工時薪資級距!$A$4:$N$243,5,0)*S25),0))</f>
        <v>#N/A</v>
      </c>
      <c r="L25" s="23" t="e">
        <f>IF($G25="","",VLOOKUP($G25,[3]部分工時薪資級距!$A$4:$N$243,6,0))</f>
        <v>#N/A</v>
      </c>
      <c r="M25" s="23" t="e">
        <f>IF($G25="","",VLOOKUP($G25,[3]部分工時薪資級距!$A$4:$N$243,7,0)*IF(VLOOKUP(A3,'[2]107學年'!$B$2:$G$3000,6,0)="外籍生","0",1))</f>
        <v>#N/A</v>
      </c>
      <c r="N25" s="23" t="e">
        <f>IF($G25="","",VLOOKUP($G25,[3]部分工時薪資級距!$A$4:$N$243,9,0))</f>
        <v>#N/A</v>
      </c>
      <c r="O25" s="23" t="e">
        <f>IF($G25="","",VLOOKUP($G25,[3]部分工時薪資級距!$A$4:$N$243,10,0))</f>
        <v>#N/A</v>
      </c>
      <c r="P25" s="80" t="e">
        <f t="shared" si="1"/>
        <v>#N/A</v>
      </c>
      <c r="Q25" s="81" t="e">
        <f>IF($G25="","",VLOOKUP($G25,[3]部分工時薪資級距!$A$4:$N$243,12,0)*IF(VLOOKUP(A3,'[2]107學年'!$B$2:$G$3000,6,0)="外籍生","0",1))</f>
        <v>#N/A</v>
      </c>
      <c r="R25" s="23" t="e">
        <f t="shared" si="2"/>
        <v>#N/A</v>
      </c>
      <c r="S25" s="24" t="e">
        <f>IF(C25=0,"",IF(LEFT(VLOOKUP($A$3,'[2]107學年'!$B$2:$G$4000,6,0),1)="重","0",IF(LEFT(VLOOKUP($A$3,'[2]107學年'!$B$2:$G$4000,6,0),1)="中","0.5",IF(LEFT(VLOOKUP($A$3,'[2]107學年'!$B$2:$G$4000,6,0),1)="輕","0.75",1))))</f>
        <v>#N/A</v>
      </c>
      <c r="T25" s="82">
        <v>17</v>
      </c>
      <c r="U25" s="83" t="e">
        <f>IF(E25="","",SUM(C25:C$41,0)-SUM(U26:U$41))</f>
        <v>#N/A</v>
      </c>
      <c r="V25" s="84"/>
    </row>
    <row r="26" spans="1:22">
      <c r="A26" s="78" t="s">
        <v>34</v>
      </c>
      <c r="B26" s="78" t="str">
        <f>IF(ISNA(VLOOKUP(VALUE($A$1&amp;A26),[2]日曆!$A$2:$E$335,5,0)),"",VLOOKUP(VALUE($A$1&amp;A26),[2]日曆!$A$2:$E$335,5,0))</f>
        <v>二</v>
      </c>
      <c r="C26" s="23" t="e">
        <f>VLOOKUP($A$3,'[1]03-工讀時數表'!$A$6:$AG$1000,$T26,0)</f>
        <v>#N/A</v>
      </c>
      <c r="D26" s="23" t="e">
        <f>IF(VLOOKUP($A$3,'[1]04-工讀日數'!$A$6:$AG$1000,$T26,0)&gt;1,1,VLOOKUP($A$3,'[1]04-工讀日數'!$A$6:$AG$1000,$T26,0))</f>
        <v>#N/A</v>
      </c>
      <c r="E26" s="78" t="e">
        <f>VLOOKUP($A$3,'[1]05-連續工讀累計'!$A$6:$AK$150,$T26,0)</f>
        <v>#N/A</v>
      </c>
      <c r="F26" s="79" t="e">
        <f t="shared" si="0"/>
        <v>#N/A</v>
      </c>
      <c r="G26" s="23" t="e">
        <f t="shared" si="3"/>
        <v>#N/A</v>
      </c>
      <c r="H26" s="24" t="e">
        <f>IF(E26="","",VLOOKUP(G26,[3]部分工時薪資級距!$A$4:$N$243,14,0))</f>
        <v>#N/A</v>
      </c>
      <c r="I26" s="13" t="e">
        <f>IF($G26="","",VLOOKUP($G26,[3]部分工時薪資級距!$A$4:$N$243,3,0)*S26)</f>
        <v>#N/A</v>
      </c>
      <c r="J26" s="23" t="e">
        <f>IF($G26="","",VLOOKUP($G26,[3]部分工時薪資級距!$A$4:$N$243,4,0)*IF(VLOOKUP($A$3,'[2]107學年'!$B$2:$G$3000,6,0)="外籍生","0",S26))</f>
        <v>#N/A</v>
      </c>
      <c r="K26" s="14" t="e">
        <f>IF($G26="","",ROUNDUP((VLOOKUP($G26,[3]部分工時薪資級距!$A$4:$N$243,5,0)*S26),0))</f>
        <v>#N/A</v>
      </c>
      <c r="L26" s="23" t="e">
        <f>IF($G26="","",VLOOKUP($G26,[3]部分工時薪資級距!$A$4:$N$243,6,0))</f>
        <v>#N/A</v>
      </c>
      <c r="M26" s="23" t="e">
        <f>IF($G26="","",VLOOKUP($G26,[3]部分工時薪資級距!$A$4:$N$243,7,0)*IF(VLOOKUP(A3,'[2]107學年'!$B$2:$G$3000,6,0)="外籍生","0",1))</f>
        <v>#N/A</v>
      </c>
      <c r="N26" s="23" t="e">
        <f>IF($G26="","",VLOOKUP($G26,[3]部分工時薪資級距!$A$4:$N$243,9,0))</f>
        <v>#N/A</v>
      </c>
      <c r="O26" s="23" t="e">
        <f>IF($G26="","",VLOOKUP($G26,[3]部分工時薪資級距!$A$4:$N$243,10,0))</f>
        <v>#N/A</v>
      </c>
      <c r="P26" s="80" t="e">
        <f t="shared" si="1"/>
        <v>#N/A</v>
      </c>
      <c r="Q26" s="81" t="e">
        <f>IF($G26="","",VLOOKUP($G26,[3]部分工時薪資級距!$A$4:$N$243,12,0)*IF(VLOOKUP(A3,'[2]107學年'!$B$2:$G$3000,6,0)="外籍生","0",1))</f>
        <v>#N/A</v>
      </c>
      <c r="R26" s="23" t="e">
        <f t="shared" si="2"/>
        <v>#N/A</v>
      </c>
      <c r="S26" s="24" t="e">
        <f>IF(C26=0,"",IF(LEFT(VLOOKUP($A$3,'[2]107學年'!$B$2:$G$4000,6,0),1)="重","0",IF(LEFT(VLOOKUP($A$3,'[2]107學年'!$B$2:$G$4000,6,0),1)="中","0.5",IF(LEFT(VLOOKUP($A$3,'[2]107學年'!$B$2:$G$4000,6,0),1)="輕","0.75",1))))</f>
        <v>#N/A</v>
      </c>
      <c r="T26" s="82">
        <v>18</v>
      </c>
      <c r="U26" s="83" t="e">
        <f>IF(E26="","",SUM(C26:C$41,0)-SUM(U27:U$41))</f>
        <v>#N/A</v>
      </c>
      <c r="V26" s="84"/>
    </row>
    <row r="27" spans="1:22" s="31" customFormat="1">
      <c r="A27" s="85" t="s">
        <v>35</v>
      </c>
      <c r="B27" s="78" t="str">
        <f>IF(ISNA(VLOOKUP(VALUE($A$1&amp;A27),[2]日曆!$A$2:$E$335,5,0)),"",VLOOKUP(VALUE($A$1&amp;A27),[2]日曆!$A$2:$E$335,5,0))</f>
        <v>三</v>
      </c>
      <c r="C27" s="86" t="e">
        <f>VLOOKUP($A$3,'[1]03-工讀時數表'!$A$6:$AG$1000,$T27,0)</f>
        <v>#N/A</v>
      </c>
      <c r="D27" s="86" t="e">
        <f>IF(VLOOKUP($A$3,'[1]04-工讀日數'!$A$6:$AG$1000,$T27,0)&gt;1,1,VLOOKUP($A$3,'[1]04-工讀日數'!$A$6:$AG$1000,$T27,0))</f>
        <v>#N/A</v>
      </c>
      <c r="E27" s="78" t="e">
        <f>VLOOKUP($A$3,'[1]05-連續工讀累計'!$A$6:$AK$150,$T27,0)</f>
        <v>#N/A</v>
      </c>
      <c r="F27" s="87" t="e">
        <f t="shared" si="0"/>
        <v>#N/A</v>
      </c>
      <c r="G27" s="86" t="e">
        <f t="shared" si="3"/>
        <v>#N/A</v>
      </c>
      <c r="H27" s="88" t="e">
        <f>IF(E27="","",VLOOKUP(G27,[3]部分工時薪資級距!$A$4:$N$243,14,0))</f>
        <v>#N/A</v>
      </c>
      <c r="I27" s="89" t="e">
        <f>IF($G27="","",VLOOKUP($G27,[3]部分工時薪資級距!$A$4:$N$243,3,0)*S27)</f>
        <v>#N/A</v>
      </c>
      <c r="J27" s="86" t="e">
        <f>IF($G27="","",VLOOKUP($G27,[3]部分工時薪資級距!$A$4:$N$243,4,0)*IF(VLOOKUP($A$3,'[2]107學年'!$B$2:$G$3000,6,0)="外籍生","0",S27))</f>
        <v>#N/A</v>
      </c>
      <c r="K27" s="14" t="e">
        <f>IF($G27="","",ROUNDUP((VLOOKUP($G27,[3]部分工時薪資級距!$A$4:$N$243,5,0)*S27),0))</f>
        <v>#N/A</v>
      </c>
      <c r="L27" s="86" t="e">
        <f>IF($G27="","",VLOOKUP($G27,[3]部分工時薪資級距!$A$4:$N$243,6,0))</f>
        <v>#N/A</v>
      </c>
      <c r="M27" s="86" t="e">
        <f>IF($G27="","",VLOOKUP($G27,[3]部分工時薪資級距!$A$4:$N$243,7,0)*IF(VLOOKUP(A3,'[2]107學年'!$B$2:$G$3000,6,0)="外籍生","0",1))</f>
        <v>#N/A</v>
      </c>
      <c r="N27" s="86" t="e">
        <f>IF($G27="","",VLOOKUP($G27,[3]部分工時薪資級距!$A$4:$N$243,9,0))</f>
        <v>#N/A</v>
      </c>
      <c r="O27" s="86" t="e">
        <f>IF($G27="","",VLOOKUP($G27,[3]部分工時薪資級距!$A$4:$N$243,10,0))</f>
        <v>#N/A</v>
      </c>
      <c r="P27" s="80" t="e">
        <f t="shared" si="1"/>
        <v>#N/A</v>
      </c>
      <c r="Q27" s="81" t="e">
        <f>IF($G27="","",VLOOKUP($G27,[3]部分工時薪資級距!$A$4:$N$243,12,0)*IF(VLOOKUP(A3,'[2]107學年'!$B$2:$G$3000,6,0)="外籍生","0",1))</f>
        <v>#N/A</v>
      </c>
      <c r="R27" s="86" t="e">
        <f t="shared" si="2"/>
        <v>#N/A</v>
      </c>
      <c r="S27" s="88" t="e">
        <f>IF(C27=0,"",IF(LEFT(VLOOKUP($A$3,'[2]107學年'!$B$2:$G$4000,6,0),1)="重","0",IF(LEFT(VLOOKUP($A$3,'[2]107學年'!$B$2:$G$4000,6,0),1)="中","0.5",IF(LEFT(VLOOKUP($A$3,'[2]107學年'!$B$2:$G$4000,6,0),1)="輕","0.75",1))))</f>
        <v>#N/A</v>
      </c>
      <c r="T27" s="82">
        <v>19</v>
      </c>
      <c r="U27" s="83" t="e">
        <f>IF(E27="","",SUM(C27:C$41,0)-SUM(U28:U$41))</f>
        <v>#N/A</v>
      </c>
      <c r="V27" s="84"/>
    </row>
    <row r="28" spans="1:22">
      <c r="A28" s="78" t="s">
        <v>36</v>
      </c>
      <c r="B28" s="78" t="str">
        <f>IF(ISNA(VLOOKUP(VALUE($A$1&amp;A28),[2]日曆!$A$2:$E$335,5,0)),"",VLOOKUP(VALUE($A$1&amp;A28),[2]日曆!$A$2:$E$335,5,0))</f>
        <v>四</v>
      </c>
      <c r="C28" s="23" t="e">
        <f>VLOOKUP($A$3,'[1]03-工讀時數表'!$A$6:$AG$1000,$T28,0)</f>
        <v>#N/A</v>
      </c>
      <c r="D28" s="23" t="e">
        <f>IF(VLOOKUP($A$3,'[1]04-工讀日數'!$A$6:$AG$1000,$T28,0)&gt;1,1,VLOOKUP($A$3,'[1]04-工讀日數'!$A$6:$AG$1000,$T28,0))</f>
        <v>#N/A</v>
      </c>
      <c r="E28" s="78" t="e">
        <f>VLOOKUP($A$3,'[1]05-連續工讀累計'!$A$6:$AK$150,$T28,0)</f>
        <v>#N/A</v>
      </c>
      <c r="F28" s="79" t="e">
        <f t="shared" si="0"/>
        <v>#N/A</v>
      </c>
      <c r="G28" s="23" t="e">
        <f t="shared" si="3"/>
        <v>#N/A</v>
      </c>
      <c r="H28" s="24" t="e">
        <f>IF(E28="","",VLOOKUP(G28,[3]部分工時薪資級距!$A$4:$N$243,14,0))</f>
        <v>#N/A</v>
      </c>
      <c r="I28" s="13" t="e">
        <f>IF($G28="","",VLOOKUP($G28,[3]部分工時薪資級距!$A$4:$N$243,3,0)*S28)</f>
        <v>#N/A</v>
      </c>
      <c r="J28" s="23" t="e">
        <f>IF($G28="","",VLOOKUP($G28,[3]部分工時薪資級距!$A$4:$N$243,4,0)*IF(VLOOKUP($A$3,'[2]107學年'!$B$2:$G$3000,6,0)="外籍生","0",S28))</f>
        <v>#N/A</v>
      </c>
      <c r="K28" s="14" t="e">
        <f>IF($G28="","",ROUNDUP((VLOOKUP($G28,[3]部分工時薪資級距!$A$4:$N$243,5,0)*S28),0))</f>
        <v>#N/A</v>
      </c>
      <c r="L28" s="23" t="e">
        <f>IF($G28="","",VLOOKUP($G28,[3]部分工時薪資級距!$A$4:$N$243,6,0))</f>
        <v>#N/A</v>
      </c>
      <c r="M28" s="23" t="e">
        <f>IF($G28="","",VLOOKUP($G28,[3]部分工時薪資級距!$A$4:$N$243,7,0)*IF(VLOOKUP(A3,'[2]107學年'!$B$2:$G$3000,6,0)="外籍生","0",1))</f>
        <v>#N/A</v>
      </c>
      <c r="N28" s="23" t="e">
        <f>IF($G28="","",VLOOKUP($G28,[3]部分工時薪資級距!$A$4:$N$243,9,0))</f>
        <v>#N/A</v>
      </c>
      <c r="O28" s="23" t="e">
        <f>IF($G28="","",VLOOKUP($G28,[3]部分工時薪資級距!$A$4:$N$243,10,0))</f>
        <v>#N/A</v>
      </c>
      <c r="P28" s="80" t="e">
        <f t="shared" si="1"/>
        <v>#N/A</v>
      </c>
      <c r="Q28" s="81" t="e">
        <f>IF($G28="","",VLOOKUP($G28,[3]部分工時薪資級距!$A$4:$N$243,12,0)*IF(VLOOKUP(A3,'[2]107學年'!$B$2:$G$3000,6,0)="外籍生","0",1))</f>
        <v>#N/A</v>
      </c>
      <c r="R28" s="23" t="e">
        <f t="shared" si="2"/>
        <v>#N/A</v>
      </c>
      <c r="S28" s="24" t="e">
        <f>IF(C28=0,"",IF(LEFT(VLOOKUP($A$3,'[2]107學年'!$B$2:$G$4000,6,0),1)="重","0",IF(LEFT(VLOOKUP($A$3,'[2]107學年'!$B$2:$G$4000,6,0),1)="中","0.5",IF(LEFT(VLOOKUP($A$3,'[2]107學年'!$B$2:$G$4000,6,0),1)="輕","0.75",1))))</f>
        <v>#N/A</v>
      </c>
      <c r="T28" s="82">
        <v>20</v>
      </c>
      <c r="U28" s="83" t="e">
        <f>IF(E28="","",SUM(C28:C$41,0)-SUM(U29:U$41))</f>
        <v>#N/A</v>
      </c>
      <c r="V28" s="84"/>
    </row>
    <row r="29" spans="1:22">
      <c r="A29" s="78" t="s">
        <v>37</v>
      </c>
      <c r="B29" s="78" t="str">
        <f>IF(ISNA(VLOOKUP(VALUE($A$1&amp;A29),[2]日曆!$A$2:$E$335,5,0)),"",VLOOKUP(VALUE($A$1&amp;A29),[2]日曆!$A$2:$E$335,5,0))</f>
        <v>五</v>
      </c>
      <c r="C29" s="23" t="e">
        <f>VLOOKUP($A$3,'[1]03-工讀時數表'!$A$6:$AG$1000,$T29,0)</f>
        <v>#N/A</v>
      </c>
      <c r="D29" s="23" t="e">
        <f>IF(VLOOKUP($A$3,'[1]04-工讀日數'!$A$6:$AG$1000,$T29,0)&gt;1,1,VLOOKUP($A$3,'[1]04-工讀日數'!$A$6:$AG$1000,$T29,0))</f>
        <v>#N/A</v>
      </c>
      <c r="E29" s="78" t="e">
        <f>VLOOKUP($A$3,'[1]05-連續工讀累計'!$A$6:$AK$150,$T29,0)</f>
        <v>#N/A</v>
      </c>
      <c r="F29" s="79" t="e">
        <f t="shared" si="0"/>
        <v>#N/A</v>
      </c>
      <c r="G29" s="23" t="e">
        <f t="shared" si="3"/>
        <v>#N/A</v>
      </c>
      <c r="H29" s="24" t="e">
        <f>IF(E29="","",VLOOKUP(G29,[3]部分工時薪資級距!$A$4:$N$243,14,0))</f>
        <v>#N/A</v>
      </c>
      <c r="I29" s="13" t="e">
        <f>IF($G29="","",VLOOKUP($G29,[3]部分工時薪資級距!$A$4:$N$243,3,0)*S29)</f>
        <v>#N/A</v>
      </c>
      <c r="J29" s="23" t="e">
        <f>IF($G29="","",VLOOKUP($G29,[3]部分工時薪資級距!$A$4:$N$243,4,0)*IF(VLOOKUP($A$3,'[2]107學年'!$B$2:$G$3000,6,0)="外籍生","0",S29))</f>
        <v>#N/A</v>
      </c>
      <c r="K29" s="14" t="e">
        <f>IF($G29="","",ROUNDUP((VLOOKUP($G29,[3]部分工時薪資級距!$A$4:$N$243,5,0)*S29),0))</f>
        <v>#N/A</v>
      </c>
      <c r="L29" s="23" t="e">
        <f>IF($G29="","",VLOOKUP($G29,[3]部分工時薪資級距!$A$4:$N$243,6,0))</f>
        <v>#N/A</v>
      </c>
      <c r="M29" s="23" t="e">
        <f>IF($G29="","",VLOOKUP($G29,[3]部分工時薪資級距!$A$4:$N$243,7,0)*IF(VLOOKUP(A3,'[2]107學年'!$B$2:$G$3000,6,0)="外籍生","0",1))</f>
        <v>#N/A</v>
      </c>
      <c r="N29" s="23" t="e">
        <f>IF($G29="","",VLOOKUP($G29,[3]部分工時薪資級距!$A$4:$N$243,9,0))</f>
        <v>#N/A</v>
      </c>
      <c r="O29" s="23" t="e">
        <f>IF($G29="","",VLOOKUP($G29,[3]部分工時薪資級距!$A$4:$N$243,10,0))</f>
        <v>#N/A</v>
      </c>
      <c r="P29" s="80" t="e">
        <f t="shared" si="1"/>
        <v>#N/A</v>
      </c>
      <c r="Q29" s="81" t="e">
        <f>IF($G29="","",VLOOKUP($G29,[3]部分工時薪資級距!$A$4:$N$243,12,0)*IF(VLOOKUP(A3,'[2]107學年'!$B$2:$G$3000,6,0)="外籍生","0",1))</f>
        <v>#N/A</v>
      </c>
      <c r="R29" s="23" t="e">
        <f t="shared" si="2"/>
        <v>#N/A</v>
      </c>
      <c r="S29" s="24" t="e">
        <f>IF(C29=0,"",IF(LEFT(VLOOKUP($A$3,'[2]107學年'!$B$2:$G$4000,6,0),1)="重","0",IF(LEFT(VLOOKUP($A$3,'[2]107學年'!$B$2:$G$4000,6,0),1)="中","0.5",IF(LEFT(VLOOKUP($A$3,'[2]107學年'!$B$2:$G$4000,6,0),1)="輕","0.75",1))))</f>
        <v>#N/A</v>
      </c>
      <c r="T29" s="82">
        <v>21</v>
      </c>
      <c r="U29" s="83" t="e">
        <f>IF(E29="","",SUM(C29:C$41,0)-SUM(U30:U$41))</f>
        <v>#N/A</v>
      </c>
      <c r="V29" s="84"/>
    </row>
    <row r="30" spans="1:22">
      <c r="A30" s="78" t="s">
        <v>38</v>
      </c>
      <c r="B30" s="78" t="str">
        <f>IF(ISNA(VLOOKUP(VALUE($A$1&amp;A30),[2]日曆!$A$2:$E$335,5,0)),"",VLOOKUP(VALUE($A$1&amp;A30),[2]日曆!$A$2:$E$335,5,0))</f>
        <v>六</v>
      </c>
      <c r="C30" s="23" t="e">
        <f>VLOOKUP($A$3,'[1]03-工讀時數表'!$A$6:$AG$1000,$T30,0)</f>
        <v>#N/A</v>
      </c>
      <c r="D30" s="23" t="e">
        <f>IF(VLOOKUP($A$3,'[1]04-工讀日數'!$A$6:$AG$1000,$T30,0)&gt;1,1,VLOOKUP($A$3,'[1]04-工讀日數'!$A$6:$AG$1000,$T30,0))</f>
        <v>#N/A</v>
      </c>
      <c r="E30" s="78" t="e">
        <f>VLOOKUP($A$3,'[1]05-連續工讀累計'!$A$6:$AK$150,$T30,0)</f>
        <v>#N/A</v>
      </c>
      <c r="F30" s="79" t="e">
        <f t="shared" si="0"/>
        <v>#N/A</v>
      </c>
      <c r="G30" s="23" t="e">
        <f t="shared" si="3"/>
        <v>#N/A</v>
      </c>
      <c r="H30" s="24" t="e">
        <f>IF(E30="","",VLOOKUP(G30,[3]部分工時薪資級距!$A$4:$N$243,14,0))</f>
        <v>#N/A</v>
      </c>
      <c r="I30" s="13" t="e">
        <f>IF($G30="","",VLOOKUP($G30,[3]部分工時薪資級距!$A$4:$N$243,3,0)*S30)</f>
        <v>#N/A</v>
      </c>
      <c r="J30" s="23" t="e">
        <f>IF($G30="","",VLOOKUP($G30,[3]部分工時薪資級距!$A$4:$N$243,4,0)*IF(VLOOKUP($A$3,'[2]107學年'!$B$2:$G$3000,6,0)="外籍生","0",S30))</f>
        <v>#N/A</v>
      </c>
      <c r="K30" s="14" t="e">
        <f>IF($G30="","",ROUNDUP((VLOOKUP($G30,[3]部分工時薪資級距!$A$4:$N$243,5,0)*S30),0))</f>
        <v>#N/A</v>
      </c>
      <c r="L30" s="23" t="e">
        <f>IF($G30="","",VLOOKUP($G30,[3]部分工時薪資級距!$A$4:$N$243,6,0))</f>
        <v>#N/A</v>
      </c>
      <c r="M30" s="23" t="e">
        <f>IF($G30="","",VLOOKUP($G30,[3]部分工時薪資級距!$A$4:$N$243,7,0)*IF(VLOOKUP(A3,'[2]107學年'!$B$2:$G$3000,6,0)="外籍生","0",1))</f>
        <v>#N/A</v>
      </c>
      <c r="N30" s="23" t="e">
        <f>IF($G30="","",VLOOKUP($G30,[3]部分工時薪資級距!$A$4:$N$243,9,0))</f>
        <v>#N/A</v>
      </c>
      <c r="O30" s="23" t="e">
        <f>IF($G30="","",VLOOKUP($G30,[3]部分工時薪資級距!$A$4:$N$243,10,0))</f>
        <v>#N/A</v>
      </c>
      <c r="P30" s="80" t="e">
        <f t="shared" si="1"/>
        <v>#N/A</v>
      </c>
      <c r="Q30" s="81" t="e">
        <f>IF($G30="","",VLOOKUP($G30,[3]部分工時薪資級距!$A$4:$N$243,12,0)*IF(VLOOKUP(A3,'[2]107學年'!$B$2:$G$3000,6,0)="外籍生","0",1))</f>
        <v>#N/A</v>
      </c>
      <c r="R30" s="23" t="e">
        <f t="shared" si="2"/>
        <v>#N/A</v>
      </c>
      <c r="S30" s="24" t="e">
        <f>IF(C30=0,"",IF(LEFT(VLOOKUP($A$3,'[2]107學年'!$B$2:$G$4000,6,0),1)="重","0",IF(LEFT(VLOOKUP($A$3,'[2]107學年'!$B$2:$G$4000,6,0),1)="中","0.5",IF(LEFT(VLOOKUP($A$3,'[2]107學年'!$B$2:$G$4000,6,0),1)="輕","0.75",1))))</f>
        <v>#N/A</v>
      </c>
      <c r="T30" s="82">
        <v>22</v>
      </c>
      <c r="U30" s="83" t="e">
        <f>IF(E30="","",SUM(C30:C$41,0)-SUM(U31:U$41))</f>
        <v>#N/A</v>
      </c>
      <c r="V30" s="84"/>
    </row>
    <row r="31" spans="1:22">
      <c r="A31" s="78" t="s">
        <v>39</v>
      </c>
      <c r="B31" s="78" t="str">
        <f>IF(ISNA(VLOOKUP(VALUE($A$1&amp;A31),[2]日曆!$A$2:$E$335,5,0)),"",VLOOKUP(VALUE($A$1&amp;A31),[2]日曆!$A$2:$E$335,5,0))</f>
        <v>日</v>
      </c>
      <c r="C31" s="23" t="e">
        <f>VLOOKUP($A$3,'[1]03-工讀時數表'!$A$6:$AG$1000,$T31,0)</f>
        <v>#N/A</v>
      </c>
      <c r="D31" s="23" t="e">
        <f>IF(VLOOKUP($A$3,'[1]04-工讀日數'!$A$6:$AG$1000,$T31,0)&gt;1,1,VLOOKUP($A$3,'[1]04-工讀日數'!$A$6:$AG$1000,$T31,0))</f>
        <v>#N/A</v>
      </c>
      <c r="E31" s="78" t="e">
        <f>VLOOKUP($A$3,'[1]05-連續工讀累計'!$A$6:$AK$150,$T31,0)</f>
        <v>#N/A</v>
      </c>
      <c r="F31" s="79" t="e">
        <f t="shared" si="0"/>
        <v>#N/A</v>
      </c>
      <c r="G31" s="23" t="e">
        <f t="shared" si="3"/>
        <v>#N/A</v>
      </c>
      <c r="H31" s="24" t="e">
        <f>IF(E31="","",VLOOKUP(G31,[3]部分工時薪資級距!$A$4:$N$243,14,0))</f>
        <v>#N/A</v>
      </c>
      <c r="I31" s="13" t="e">
        <f>IF($G31="","",VLOOKUP($G31,[3]部分工時薪資級距!$A$4:$N$243,3,0)*S31)</f>
        <v>#N/A</v>
      </c>
      <c r="J31" s="23" t="e">
        <f>IF($G31="","",VLOOKUP($G31,[3]部分工時薪資級距!$A$4:$N$243,4,0)*IF(VLOOKUP($A$3,'[2]107學年'!$B$2:$G$3000,6,0)="外籍生","0",S31))</f>
        <v>#N/A</v>
      </c>
      <c r="K31" s="14" t="e">
        <f>IF($G31="","",ROUNDUP((VLOOKUP($G31,[3]部分工時薪資級距!$A$4:$N$243,5,0)*S31),0))</f>
        <v>#N/A</v>
      </c>
      <c r="L31" s="23" t="e">
        <f>IF($G31="","",VLOOKUP($G31,[3]部分工時薪資級距!$A$4:$N$243,6,0))</f>
        <v>#N/A</v>
      </c>
      <c r="M31" s="23" t="e">
        <f>IF($G31="","",VLOOKUP($G31,[3]部分工時薪資級距!$A$4:$N$243,7,0)*IF(VLOOKUP(A3,'[2]107學年'!$B$2:$G$3000,6,0)="外籍生","0",1))</f>
        <v>#N/A</v>
      </c>
      <c r="N31" s="23" t="e">
        <f>IF($G31="","",VLOOKUP($G31,[3]部分工時薪資級距!$A$4:$N$243,9,0))</f>
        <v>#N/A</v>
      </c>
      <c r="O31" s="23" t="e">
        <f>IF($G31="","",VLOOKUP($G31,[3]部分工時薪資級距!$A$4:$N$243,10,0))</f>
        <v>#N/A</v>
      </c>
      <c r="P31" s="80" t="e">
        <f t="shared" si="1"/>
        <v>#N/A</v>
      </c>
      <c r="Q31" s="81" t="e">
        <f>IF($G31="","",VLOOKUP($G31,[3]部分工時薪資級距!$A$4:$N$243,12,0)*IF(VLOOKUP(A3,'[2]107學年'!$B$2:$G$3000,6,0)="外籍生","0",1))</f>
        <v>#N/A</v>
      </c>
      <c r="R31" s="23" t="e">
        <f t="shared" si="2"/>
        <v>#N/A</v>
      </c>
      <c r="S31" s="24" t="e">
        <f>IF(C31=0,"",IF(LEFT(VLOOKUP($A$3,'[2]107學年'!$B$2:$G$4000,6,0),1)="重","0",IF(LEFT(VLOOKUP($A$3,'[2]107學年'!$B$2:$G$4000,6,0),1)="中","0.5",IF(LEFT(VLOOKUP($A$3,'[2]107學年'!$B$2:$G$4000,6,0),1)="輕","0.75",1))))</f>
        <v>#N/A</v>
      </c>
      <c r="T31" s="82">
        <v>23</v>
      </c>
      <c r="U31" s="83" t="e">
        <f>IF(E31="","",SUM(C31:C$41,0)-SUM(U32:U$41))</f>
        <v>#N/A</v>
      </c>
      <c r="V31" s="84"/>
    </row>
    <row r="32" spans="1:22">
      <c r="A32" s="78" t="s">
        <v>40</v>
      </c>
      <c r="B32" s="78" t="str">
        <f>IF(ISNA(VLOOKUP(VALUE($A$1&amp;A32),[2]日曆!$A$2:$E$335,5,0)),"",VLOOKUP(VALUE($A$1&amp;A32),[2]日曆!$A$2:$E$335,5,0))</f>
        <v>一</v>
      </c>
      <c r="C32" s="23" t="e">
        <f>VLOOKUP($A$3,'[1]03-工讀時數表'!$A$6:$AG$1000,$T32,0)</f>
        <v>#N/A</v>
      </c>
      <c r="D32" s="23" t="e">
        <f>IF(VLOOKUP($A$3,'[1]04-工讀日數'!$A$6:$AG$1000,$T32,0)&gt;1,1,VLOOKUP($A$3,'[1]04-工讀日數'!$A$6:$AG$1000,$T32,0))</f>
        <v>#N/A</v>
      </c>
      <c r="E32" s="78" t="e">
        <f>VLOOKUP($A$3,'[1]05-連續工讀累計'!$A$6:$AK$150,$T32,0)</f>
        <v>#N/A</v>
      </c>
      <c r="F32" s="79" t="e">
        <f t="shared" si="0"/>
        <v>#N/A</v>
      </c>
      <c r="G32" s="23" t="e">
        <f t="shared" si="3"/>
        <v>#N/A</v>
      </c>
      <c r="H32" s="24" t="e">
        <f>IF(E32="","",VLOOKUP(G32,[3]部分工時薪資級距!$A$4:$N$243,14,0))</f>
        <v>#N/A</v>
      </c>
      <c r="I32" s="13" t="e">
        <f>IF($G32="","",VLOOKUP($G32,[3]部分工時薪資級距!$A$4:$N$243,3,0)*S32)</f>
        <v>#N/A</v>
      </c>
      <c r="J32" s="23" t="e">
        <f>IF($G32="","",VLOOKUP($G32,[3]部分工時薪資級距!$A$4:$N$243,4,0)*IF(VLOOKUP($A$3,'[2]107學年'!$B$2:$G$3000,6,0)="外籍生","0",S32))</f>
        <v>#N/A</v>
      </c>
      <c r="K32" s="14" t="e">
        <f>IF($G32="","",ROUNDUP((VLOOKUP($G32,[3]部分工時薪資級距!$A$4:$N$243,5,0)*S32),0))</f>
        <v>#N/A</v>
      </c>
      <c r="L32" s="23" t="e">
        <f>IF($G32="","",VLOOKUP($G32,[3]部分工時薪資級距!$A$4:$N$243,6,0))</f>
        <v>#N/A</v>
      </c>
      <c r="M32" s="23" t="e">
        <f>IF($G32="","",VLOOKUP($G32,[3]部分工時薪資級距!$A$4:$N$243,7,0)*IF(VLOOKUP(A3,'[2]107學年'!$B$2:$G$3000,6,0)="外籍生","0",1))</f>
        <v>#N/A</v>
      </c>
      <c r="N32" s="23" t="e">
        <f>IF($G32="","",VLOOKUP($G32,[3]部分工時薪資級距!$A$4:$N$243,9,0))</f>
        <v>#N/A</v>
      </c>
      <c r="O32" s="23" t="e">
        <f>IF($G32="","",VLOOKUP($G32,[3]部分工時薪資級距!$A$4:$N$243,10,0))</f>
        <v>#N/A</v>
      </c>
      <c r="P32" s="80" t="e">
        <f t="shared" si="1"/>
        <v>#N/A</v>
      </c>
      <c r="Q32" s="81" t="e">
        <f>IF($G32="","",VLOOKUP($G32,[3]部分工時薪資級距!$A$4:$N$243,12,0)*IF(VLOOKUP(A3,'[2]107學年'!$B$2:$G$3000,6,0)="外籍生","0",1))</f>
        <v>#N/A</v>
      </c>
      <c r="R32" s="23" t="e">
        <f t="shared" si="2"/>
        <v>#N/A</v>
      </c>
      <c r="S32" s="24" t="e">
        <f>IF(C32=0,"",IF(LEFT(VLOOKUP($A$3,'[2]107學年'!$B$2:$G$4000,6,0),1)="重","0",IF(LEFT(VLOOKUP($A$3,'[2]107學年'!$B$2:$G$4000,6,0),1)="中","0.5",IF(LEFT(VLOOKUP($A$3,'[2]107學年'!$B$2:$G$4000,6,0),1)="輕","0.75",1))))</f>
        <v>#N/A</v>
      </c>
      <c r="T32" s="82">
        <v>24</v>
      </c>
      <c r="U32" s="83" t="e">
        <f>IF(E32="","",SUM(C32:C$41,0)-SUM(U33:U$41))</f>
        <v>#N/A</v>
      </c>
      <c r="V32" s="84"/>
    </row>
    <row r="33" spans="1:22">
      <c r="A33" s="78" t="s">
        <v>41</v>
      </c>
      <c r="B33" s="78" t="str">
        <f>IF(ISNA(VLOOKUP(VALUE($A$1&amp;A33),[2]日曆!$A$2:$E$335,5,0)),"",VLOOKUP(VALUE($A$1&amp;A33),[2]日曆!$A$2:$E$335,5,0))</f>
        <v>二</v>
      </c>
      <c r="C33" s="23" t="e">
        <f>VLOOKUP($A$3,'[1]03-工讀時數表'!$A$6:$AG$1000,$T33,0)</f>
        <v>#N/A</v>
      </c>
      <c r="D33" s="23" t="e">
        <f>IF(VLOOKUP($A$3,'[1]04-工讀日數'!$A$6:$AG$1000,$T33,0)&gt;1,1,VLOOKUP($A$3,'[1]04-工讀日數'!$A$6:$AG$1000,$T33,0))</f>
        <v>#N/A</v>
      </c>
      <c r="E33" s="78" t="e">
        <f>VLOOKUP($A$3,'[1]05-連續工讀累計'!$A$6:$AK$150,$T33,0)</f>
        <v>#N/A</v>
      </c>
      <c r="F33" s="79" t="e">
        <f t="shared" si="0"/>
        <v>#N/A</v>
      </c>
      <c r="G33" s="23" t="e">
        <f t="shared" si="3"/>
        <v>#N/A</v>
      </c>
      <c r="H33" s="24" t="e">
        <f>IF(E33="","",VLOOKUP(G33,[3]部分工時薪資級距!$A$4:$N$243,14,0))</f>
        <v>#N/A</v>
      </c>
      <c r="I33" s="13" t="e">
        <f>IF($G33="","",VLOOKUP($G33,[3]部分工時薪資級距!$A$4:$N$243,3,0)*S33)</f>
        <v>#N/A</v>
      </c>
      <c r="J33" s="23" t="e">
        <f>IF($G33="","",VLOOKUP($G33,[3]部分工時薪資級距!$A$4:$N$243,4,0)*IF(VLOOKUP($A$3,'[2]107學年'!$B$2:$G$3000,6,0)="外籍生","0",S33))</f>
        <v>#N/A</v>
      </c>
      <c r="K33" s="14" t="e">
        <f>IF($G33="","",ROUNDUP((VLOOKUP($G33,[3]部分工時薪資級距!$A$4:$N$243,5,0)*S33),0))</f>
        <v>#N/A</v>
      </c>
      <c r="L33" s="23" t="e">
        <f>IF($G33="","",VLOOKUP($G33,[3]部分工時薪資級距!$A$4:$N$243,6,0))</f>
        <v>#N/A</v>
      </c>
      <c r="M33" s="23" t="e">
        <f>IF($G33="","",VLOOKUP($G33,[3]部分工時薪資級距!$A$4:$N$243,7,0)*IF(VLOOKUP(A3,'[2]107學年'!$B$2:$G$3000,6,0)="外籍生","0",1))</f>
        <v>#N/A</v>
      </c>
      <c r="N33" s="23" t="e">
        <f>IF($G33="","",VLOOKUP($G33,[3]部分工時薪資級距!$A$4:$N$243,9,0))</f>
        <v>#N/A</v>
      </c>
      <c r="O33" s="23" t="e">
        <f>IF($G33="","",VLOOKUP($G33,[3]部分工時薪資級距!$A$4:$N$243,10,0))</f>
        <v>#N/A</v>
      </c>
      <c r="P33" s="80" t="e">
        <f t="shared" si="1"/>
        <v>#N/A</v>
      </c>
      <c r="Q33" s="81" t="e">
        <f>IF($G33="","",VLOOKUP($G33,[3]部分工時薪資級距!$A$4:$N$243,12,0)*IF(VLOOKUP(A3,'[2]107學年'!$B$2:$G$3000,6,0)="外籍生","0",1))</f>
        <v>#N/A</v>
      </c>
      <c r="R33" s="23" t="e">
        <f t="shared" si="2"/>
        <v>#N/A</v>
      </c>
      <c r="S33" s="24" t="e">
        <f>IF(C33=0,"",IF(LEFT(VLOOKUP($A$3,'[2]107學年'!$B$2:$G$4000,6,0),1)="重","0",IF(LEFT(VLOOKUP($A$3,'[2]107學年'!$B$2:$G$4000,6,0),1)="中","0.5",IF(LEFT(VLOOKUP($A$3,'[2]107學年'!$B$2:$G$4000,6,0),1)="輕","0.75",1))))</f>
        <v>#N/A</v>
      </c>
      <c r="T33" s="82">
        <v>25</v>
      </c>
      <c r="U33" s="83" t="e">
        <f>IF(E33="","",SUM(C33:C$41,0)-SUM(U34:U$41))</f>
        <v>#N/A</v>
      </c>
      <c r="V33" s="84"/>
    </row>
    <row r="34" spans="1:22">
      <c r="A34" s="78" t="s">
        <v>42</v>
      </c>
      <c r="B34" s="78" t="str">
        <f>IF(ISNA(VLOOKUP(VALUE($A$1&amp;A34),[2]日曆!$A$2:$E$335,5,0)),"",VLOOKUP(VALUE($A$1&amp;A34),[2]日曆!$A$2:$E$335,5,0))</f>
        <v>三</v>
      </c>
      <c r="C34" s="23" t="e">
        <f>VLOOKUP($A$3,'[1]03-工讀時數表'!$A$6:$AG$1000,$T34,0)</f>
        <v>#N/A</v>
      </c>
      <c r="D34" s="23" t="e">
        <f>IF(VLOOKUP($A$3,'[1]04-工讀日數'!$A$6:$AG$1000,$T34,0)&gt;1,1,VLOOKUP($A$3,'[1]04-工讀日數'!$A$6:$AG$1000,$T34,0))</f>
        <v>#N/A</v>
      </c>
      <c r="E34" s="78" t="e">
        <f>VLOOKUP($A$3,'[1]05-連續工讀累計'!$A$6:$AK$150,$T34,0)</f>
        <v>#N/A</v>
      </c>
      <c r="F34" s="79" t="e">
        <f t="shared" si="0"/>
        <v>#N/A</v>
      </c>
      <c r="G34" s="23" t="e">
        <f t="shared" si="3"/>
        <v>#N/A</v>
      </c>
      <c r="H34" s="24" t="e">
        <f>IF(E34="","",VLOOKUP(G34,[3]部分工時薪資級距!$A$4:$N$243,14,0))</f>
        <v>#N/A</v>
      </c>
      <c r="I34" s="13" t="e">
        <f>IF($G34="","",VLOOKUP($G34,[3]部分工時薪資級距!$A$4:$N$243,3,0)*S34)</f>
        <v>#N/A</v>
      </c>
      <c r="J34" s="23" t="e">
        <f>IF($G34="","",VLOOKUP($G34,[3]部分工時薪資級距!$A$4:$N$243,4,0)*IF(VLOOKUP($A$3,'[2]107學年'!$B$2:$G$3000,6,0)="外籍生","0",S34))</f>
        <v>#N/A</v>
      </c>
      <c r="K34" s="14" t="e">
        <f>IF($G34="","",ROUNDUP((VLOOKUP($G34,[3]部分工時薪資級距!$A$4:$N$243,5,0)*S34),0))</f>
        <v>#N/A</v>
      </c>
      <c r="L34" s="23" t="e">
        <f>IF($G34="","",VLOOKUP($G34,[3]部分工時薪資級距!$A$4:$N$243,6,0))</f>
        <v>#N/A</v>
      </c>
      <c r="M34" s="23" t="e">
        <f>IF($G34="","",VLOOKUP($G34,[3]部分工時薪資級距!$A$4:$N$243,7,0)*IF(VLOOKUP(A3,'[2]107學年'!$B$2:$G$3000,6,0)="外籍生","0",1))</f>
        <v>#N/A</v>
      </c>
      <c r="N34" s="23" t="e">
        <f>IF($G34="","",VLOOKUP($G34,[3]部分工時薪資級距!$A$4:$N$243,9,0))</f>
        <v>#N/A</v>
      </c>
      <c r="O34" s="23" t="e">
        <f>IF($G34="","",VLOOKUP($G34,[3]部分工時薪資級距!$A$4:$N$243,10,0))</f>
        <v>#N/A</v>
      </c>
      <c r="P34" s="80" t="e">
        <f t="shared" si="1"/>
        <v>#N/A</v>
      </c>
      <c r="Q34" s="81" t="e">
        <f>IF($G34="","",VLOOKUP($G34,[3]部分工時薪資級距!$A$4:$N$243,12,0)*IF(VLOOKUP(A3,'[2]107學年'!$B$2:$G$3000,6,0)="外籍生","0",1))</f>
        <v>#N/A</v>
      </c>
      <c r="R34" s="23" t="e">
        <f t="shared" si="2"/>
        <v>#N/A</v>
      </c>
      <c r="S34" s="24" t="e">
        <f>IF(C34=0,"",IF(LEFT(VLOOKUP($A$3,'[2]107學年'!$B$2:$G$4000,6,0),1)="重","0",IF(LEFT(VLOOKUP($A$3,'[2]107學年'!$B$2:$G$4000,6,0),1)="中","0.5",IF(LEFT(VLOOKUP($A$3,'[2]107學年'!$B$2:$G$4000,6,0),1)="輕","0.75",1))))</f>
        <v>#N/A</v>
      </c>
      <c r="T34" s="82">
        <v>26</v>
      </c>
      <c r="U34" s="83" t="e">
        <f>IF(E34="","",SUM(C34:C$41,0)-SUM(U35:U$41))</f>
        <v>#N/A</v>
      </c>
      <c r="V34" s="84"/>
    </row>
    <row r="35" spans="1:22">
      <c r="A35" s="78" t="s">
        <v>43</v>
      </c>
      <c r="B35" s="78" t="str">
        <f>IF(ISNA(VLOOKUP(VALUE($A$1&amp;A35),[2]日曆!$A$2:$E$335,5,0)),"",VLOOKUP(VALUE($A$1&amp;A35),[2]日曆!$A$2:$E$335,5,0))</f>
        <v>四</v>
      </c>
      <c r="C35" s="23" t="e">
        <f>VLOOKUP($A$3,'[1]03-工讀時數表'!$A$6:$AG$1000,$T35,0)</f>
        <v>#N/A</v>
      </c>
      <c r="D35" s="23" t="e">
        <f>IF(VLOOKUP($A$3,'[1]04-工讀日數'!$A$6:$AG$1000,$T35,0)&gt;1,1,VLOOKUP($A$3,'[1]04-工讀日數'!$A$6:$AG$1000,$T35,0))</f>
        <v>#N/A</v>
      </c>
      <c r="E35" s="78" t="e">
        <f>VLOOKUP($A$3,'[1]05-連續工讀累計'!$A$6:$AK$150,$T35,0)</f>
        <v>#N/A</v>
      </c>
      <c r="F35" s="79" t="e">
        <f t="shared" si="0"/>
        <v>#N/A</v>
      </c>
      <c r="G35" s="23" t="e">
        <f t="shared" si="3"/>
        <v>#N/A</v>
      </c>
      <c r="H35" s="24" t="e">
        <f>IF(E35="","",VLOOKUP(G35,[3]部分工時薪資級距!$A$4:$N$243,14,0))</f>
        <v>#N/A</v>
      </c>
      <c r="I35" s="13" t="e">
        <f>IF($G35="","",VLOOKUP($G35,[3]部分工時薪資級距!$A$4:$N$243,3,0)*S35)</f>
        <v>#N/A</v>
      </c>
      <c r="J35" s="23" t="e">
        <f>IF($G35="","",VLOOKUP($G35,[3]部分工時薪資級距!$A$4:$N$243,4,0)*IF(VLOOKUP($A$3,'[2]107學年'!$B$2:$G$3000,6,0)="外籍生","0",S35))</f>
        <v>#N/A</v>
      </c>
      <c r="K35" s="14" t="e">
        <f>IF($G35="","",ROUNDUP((VLOOKUP($G35,[3]部分工時薪資級距!$A$4:$N$243,5,0)*S35),0))</f>
        <v>#N/A</v>
      </c>
      <c r="L35" s="23" t="e">
        <f>IF($G35="","",VLOOKUP($G35,[3]部分工時薪資級距!$A$4:$N$243,6,0))</f>
        <v>#N/A</v>
      </c>
      <c r="M35" s="23" t="e">
        <f>IF($G35="","",VLOOKUP($G35,[3]部分工時薪資級距!$A$4:$N$243,7,0)*IF(VLOOKUP(A3,'[2]107學年'!$B$2:$G$3000,6,0)="外籍生","0",1))</f>
        <v>#N/A</v>
      </c>
      <c r="N35" s="23" t="e">
        <f>IF($G35="","",VLOOKUP($G35,[3]部分工時薪資級距!$A$4:$N$243,9,0))</f>
        <v>#N/A</v>
      </c>
      <c r="O35" s="23" t="e">
        <f>IF($G35="","",VLOOKUP($G35,[3]部分工時薪資級距!$A$4:$N$243,10,0))</f>
        <v>#N/A</v>
      </c>
      <c r="P35" s="80" t="e">
        <f t="shared" si="1"/>
        <v>#N/A</v>
      </c>
      <c r="Q35" s="81" t="e">
        <f>IF($G35="","",VLOOKUP($G35,[3]部分工時薪資級距!$A$4:$N$243,12,0)*IF(VLOOKUP(A3,'[2]107學年'!$B$2:$G$3000,6,0)="外籍生","0",1))</f>
        <v>#N/A</v>
      </c>
      <c r="R35" s="23" t="e">
        <f t="shared" si="2"/>
        <v>#N/A</v>
      </c>
      <c r="S35" s="24" t="e">
        <f>IF(C35=0,"",IF(LEFT(VLOOKUP($A$3,'[2]107學年'!$B$2:$G$4000,6,0),1)="重","0",IF(LEFT(VLOOKUP($A$3,'[2]107學年'!$B$2:$G$4000,6,0),1)="中","0.5",IF(LEFT(VLOOKUP($A$3,'[2]107學年'!$B$2:$G$4000,6,0),1)="輕","0.75",1))))</f>
        <v>#N/A</v>
      </c>
      <c r="T35" s="82">
        <v>27</v>
      </c>
      <c r="U35" s="83" t="e">
        <f>IF(E35="","",SUM(C35:C$41,0)-SUM(U36:U$41))</f>
        <v>#N/A</v>
      </c>
      <c r="V35" s="84"/>
    </row>
    <row r="36" spans="1:22">
      <c r="A36" s="78" t="s">
        <v>44</v>
      </c>
      <c r="B36" s="78" t="str">
        <f>IF(ISNA(VLOOKUP(VALUE($A$1&amp;A36),[2]日曆!$A$2:$E$335,5,0)),"",VLOOKUP(VALUE($A$1&amp;A36),[2]日曆!$A$2:$E$335,5,0))</f>
        <v>五</v>
      </c>
      <c r="C36" s="23" t="e">
        <f>VLOOKUP($A$3,'[1]03-工讀時數表'!$A$6:$AG$1000,$T36,0)</f>
        <v>#N/A</v>
      </c>
      <c r="D36" s="23" t="e">
        <f>IF(VLOOKUP($A$3,'[1]04-工讀日數'!$A$6:$AG$1000,$T36,0)&gt;1,1,VLOOKUP($A$3,'[1]04-工讀日數'!$A$6:$AG$1000,$T36,0))</f>
        <v>#N/A</v>
      </c>
      <c r="E36" s="78" t="e">
        <f>VLOOKUP($A$3,'[1]05-連續工讀累計'!$A$6:$AK$150,$T36,0)</f>
        <v>#N/A</v>
      </c>
      <c r="F36" s="79" t="e">
        <f t="shared" si="0"/>
        <v>#N/A</v>
      </c>
      <c r="G36" s="23" t="e">
        <f t="shared" si="3"/>
        <v>#N/A</v>
      </c>
      <c r="H36" s="24" t="e">
        <f>IF(E36="","",VLOOKUP(G36,[3]部分工時薪資級距!$A$4:$N$243,14,0))</f>
        <v>#N/A</v>
      </c>
      <c r="I36" s="13" t="e">
        <f>IF($G36="","",VLOOKUP($G36,[3]部分工時薪資級距!$A$4:$N$243,3,0)*S36)</f>
        <v>#N/A</v>
      </c>
      <c r="J36" s="23" t="e">
        <f>IF($G36="","",VLOOKUP($G36,[3]部分工時薪資級距!$A$4:$N$243,4,0)*IF(VLOOKUP($A$3,'[2]107學年'!$B$2:$G$3000,6,0)="外籍生","0",S36))</f>
        <v>#N/A</v>
      </c>
      <c r="K36" s="14" t="e">
        <f>IF($G36="","",ROUNDUP((VLOOKUP($G36,[3]部分工時薪資級距!$A$4:$N$243,5,0)*S36),0))</f>
        <v>#N/A</v>
      </c>
      <c r="L36" s="23" t="e">
        <f>IF($G36="","",VLOOKUP($G36,[3]部分工時薪資級距!$A$4:$N$243,6,0))</f>
        <v>#N/A</v>
      </c>
      <c r="M36" s="23" t="e">
        <f>IF($G36="","",VLOOKUP($G36,[3]部分工時薪資級距!$A$4:$N$243,7,0)*IF(VLOOKUP(A3,'[2]107學年'!$B$2:$G$3000,6,0)="外籍生","0",1))</f>
        <v>#N/A</v>
      </c>
      <c r="N36" s="23" t="e">
        <f>IF($G36="","",VLOOKUP($G36,[3]部分工時薪資級距!$A$4:$N$243,9,0))</f>
        <v>#N/A</v>
      </c>
      <c r="O36" s="23" t="e">
        <f>IF($G36="","",VLOOKUP($G36,[3]部分工時薪資級距!$A$4:$N$243,10,0))</f>
        <v>#N/A</v>
      </c>
      <c r="P36" s="80" t="e">
        <f t="shared" si="1"/>
        <v>#N/A</v>
      </c>
      <c r="Q36" s="81" t="e">
        <f>IF($G36="","",VLOOKUP($G36,[3]部分工時薪資級距!$A$4:$N$243,12,0)*IF(VLOOKUP(A3,'[2]107學年'!$B$2:$G$3000,6,0)="外籍生","0",1))</f>
        <v>#N/A</v>
      </c>
      <c r="R36" s="23" t="e">
        <f t="shared" si="2"/>
        <v>#N/A</v>
      </c>
      <c r="S36" s="24" t="e">
        <f>IF(C36=0,"",IF(LEFT(VLOOKUP($A$3,'[2]107學年'!$B$2:$G$4000,6,0),1)="重","0",IF(LEFT(VLOOKUP($A$3,'[2]107學年'!$B$2:$G$4000,6,0),1)="中","0.5",IF(LEFT(VLOOKUP($A$3,'[2]107學年'!$B$2:$G$4000,6,0),1)="輕","0.75",1))))</f>
        <v>#N/A</v>
      </c>
      <c r="T36" s="82">
        <v>28</v>
      </c>
      <c r="U36" s="83" t="e">
        <f>IF(E36="","",SUM(C36:C$41,0)-SUM(U37:U$41))</f>
        <v>#N/A</v>
      </c>
      <c r="V36" s="84"/>
    </row>
    <row r="37" spans="1:22">
      <c r="A37" s="78" t="s">
        <v>45</v>
      </c>
      <c r="B37" s="78" t="str">
        <f>IF(ISNA(VLOOKUP(VALUE($A$1&amp;A37),[2]日曆!$A$2:$E$335,5,0)),"",VLOOKUP(VALUE($A$1&amp;A37),[2]日曆!$A$2:$E$335,5,0))</f>
        <v>六</v>
      </c>
      <c r="C37" s="23" t="e">
        <f>VLOOKUP($A$3,'[1]03-工讀時數表'!$A$6:$AG$1000,$T37,0)</f>
        <v>#N/A</v>
      </c>
      <c r="D37" s="23" t="e">
        <f>IF(VLOOKUP($A$3,'[1]04-工讀日數'!$A$6:$AG$1000,$T37,0)&gt;1,1,VLOOKUP($A$3,'[1]04-工讀日數'!$A$6:$AG$1000,$T37,0))</f>
        <v>#N/A</v>
      </c>
      <c r="E37" s="78" t="e">
        <f>VLOOKUP($A$3,'[1]05-連續工讀累計'!$A$6:$AK$150,$T37,0)</f>
        <v>#N/A</v>
      </c>
      <c r="F37" s="79" t="e">
        <f t="shared" si="0"/>
        <v>#N/A</v>
      </c>
      <c r="G37" s="23" t="e">
        <f t="shared" si="3"/>
        <v>#N/A</v>
      </c>
      <c r="H37" s="24" t="e">
        <f>IF(E37="","",VLOOKUP(G37,[3]部分工時薪資級距!$A$4:$N$243,14,0))</f>
        <v>#N/A</v>
      </c>
      <c r="I37" s="13" t="e">
        <f>IF($G37="","",VLOOKUP($G37,[3]部分工時薪資級距!$A$4:$N$243,3,0)*S37)</f>
        <v>#N/A</v>
      </c>
      <c r="J37" s="23" t="e">
        <f>IF($G37="","",VLOOKUP($G37,[3]部分工時薪資級距!$A$4:$N$243,4,0)*IF(VLOOKUP($A$3,'[2]107學年'!$B$2:$G$3000,6,0)="外籍生","0",S37))</f>
        <v>#N/A</v>
      </c>
      <c r="K37" s="14" t="e">
        <f>IF($G37="","",ROUNDUP((VLOOKUP($G37,[3]部分工時薪資級距!$A$4:$N$243,5,0)*S37),0))</f>
        <v>#N/A</v>
      </c>
      <c r="L37" s="23" t="e">
        <f>IF($G37="","",VLOOKUP($G37,[3]部分工時薪資級距!$A$4:$N$243,6,0))</f>
        <v>#N/A</v>
      </c>
      <c r="M37" s="23" t="e">
        <f>IF($G37="","",VLOOKUP($G37,[3]部分工時薪資級距!$A$4:$N$243,7,0)*IF(VLOOKUP(A3,'[2]107學年'!$B$2:$G$3000,6,0)="外籍生","0",1))</f>
        <v>#N/A</v>
      </c>
      <c r="N37" s="23" t="e">
        <f>IF($G37="","",VLOOKUP($G37,[3]部分工時薪資級距!$A$4:$N$243,9,0))</f>
        <v>#N/A</v>
      </c>
      <c r="O37" s="23" t="e">
        <f>IF($G37="","",VLOOKUP($G37,[3]部分工時薪資級距!$A$4:$N$243,10,0))</f>
        <v>#N/A</v>
      </c>
      <c r="P37" s="80" t="e">
        <f t="shared" si="1"/>
        <v>#N/A</v>
      </c>
      <c r="Q37" s="81" t="e">
        <f>IF($G37="","",VLOOKUP($G37,[3]部分工時薪資級距!$A$4:$N$243,12,0)*IF(VLOOKUP(A3,'[2]107學年'!$B$2:$G$3000,6,0)="外籍生","0",1))</f>
        <v>#N/A</v>
      </c>
      <c r="R37" s="23" t="e">
        <f t="shared" si="2"/>
        <v>#N/A</v>
      </c>
      <c r="S37" s="24" t="e">
        <f>IF(C37=0,"",IF(LEFT(VLOOKUP($A$3,'[2]107學年'!$B$2:$G$4000,6,0),1)="重","0",IF(LEFT(VLOOKUP($A$3,'[2]107學年'!$B$2:$G$4000,6,0),1)="中","0.5",IF(LEFT(VLOOKUP($A$3,'[2]107學年'!$B$2:$G$4000,6,0),1)="輕","0.75",1))))</f>
        <v>#N/A</v>
      </c>
      <c r="T37" s="82">
        <v>29</v>
      </c>
      <c r="U37" s="83" t="e">
        <f>IF(E37="","",SUM(C37:C$41,0)-SUM(U38:U$41))</f>
        <v>#N/A</v>
      </c>
      <c r="V37" s="84"/>
    </row>
    <row r="38" spans="1:22">
      <c r="A38" s="78" t="s">
        <v>46</v>
      </c>
      <c r="B38" s="78" t="str">
        <f>IF(ISNA(VLOOKUP(VALUE($A$1&amp;A38),[2]日曆!$A$2:$E$335,5,0)),"",VLOOKUP(VALUE($A$1&amp;A38),[2]日曆!$A$2:$E$335,5,0))</f>
        <v>日</v>
      </c>
      <c r="C38" s="23" t="e">
        <f>VLOOKUP($A$3,'[1]03-工讀時數表'!$A$6:$AG$1000,$T38,0)</f>
        <v>#N/A</v>
      </c>
      <c r="D38" s="23" t="e">
        <f>IF(VLOOKUP($A$3,'[1]04-工讀日數'!$A$6:$AG$1000,$T38,0)&gt;1,1,VLOOKUP($A$3,'[1]04-工讀日數'!$A$6:$AG$1000,$T38,0))</f>
        <v>#N/A</v>
      </c>
      <c r="E38" s="78" t="e">
        <f>VLOOKUP($A$3,'[1]05-連續工讀累計'!$A$6:$AK$150,$T38,0)</f>
        <v>#N/A</v>
      </c>
      <c r="F38" s="79" t="e">
        <f t="shared" si="0"/>
        <v>#N/A</v>
      </c>
      <c r="G38" s="23" t="e">
        <f t="shared" si="3"/>
        <v>#N/A</v>
      </c>
      <c r="H38" s="24" t="e">
        <f>IF(E38="","",VLOOKUP(G38,[3]部分工時薪資級距!$A$4:$N$243,14,0))</f>
        <v>#N/A</v>
      </c>
      <c r="I38" s="13" t="e">
        <f>IF($G38="","",VLOOKUP($G38,[3]部分工時薪資級距!$A$4:$N$243,3,0)*S38)</f>
        <v>#N/A</v>
      </c>
      <c r="J38" s="23" t="e">
        <f>IF($G38="","",VLOOKUP($G38,[3]部分工時薪資級距!$A$4:$N$243,4,0)*IF(VLOOKUP($A$3,'[2]107學年'!$B$2:$G$3000,6,0)="外籍生","0",S38))</f>
        <v>#N/A</v>
      </c>
      <c r="K38" s="14" t="e">
        <f>IF($G38="","",ROUNDUP((VLOOKUP($G38,[3]部分工時薪資級距!$A$4:$N$243,5,0)*S38),0))</f>
        <v>#N/A</v>
      </c>
      <c r="L38" s="23" t="e">
        <f>IF($G38="","",VLOOKUP($G38,[3]部分工時薪資級距!$A$4:$N$243,6,0))</f>
        <v>#N/A</v>
      </c>
      <c r="M38" s="23" t="e">
        <f>IF($G38="","",VLOOKUP($G38,[3]部分工時薪資級距!$A$4:$N$243,7,0)*IF(VLOOKUP(A3,'[2]107學年'!$B$2:$G$3000,6,0)="外籍生","0",1))</f>
        <v>#N/A</v>
      </c>
      <c r="N38" s="23" t="e">
        <f>IF($G38="","",VLOOKUP($G38,[3]部分工時薪資級距!$A$4:$N$243,9,0))</f>
        <v>#N/A</v>
      </c>
      <c r="O38" s="23" t="e">
        <f>IF($G38="","",VLOOKUP($G38,[3]部分工時薪資級距!$A$4:$N$243,10,0))</f>
        <v>#N/A</v>
      </c>
      <c r="P38" s="80" t="e">
        <f t="shared" si="1"/>
        <v>#N/A</v>
      </c>
      <c r="Q38" s="81" t="e">
        <f>IF($G38="","",VLOOKUP($G38,[3]部分工時薪資級距!$A$4:$N$243,12,0)*IF(VLOOKUP(A3,'[2]107學年'!$B$2:$G$3000,6,0)="外籍生","0",1))</f>
        <v>#N/A</v>
      </c>
      <c r="R38" s="23" t="e">
        <f t="shared" si="2"/>
        <v>#N/A</v>
      </c>
      <c r="S38" s="24" t="e">
        <f>IF(C38=0,"",IF(LEFT(VLOOKUP($A$3,'[2]107學年'!$B$2:$G$4000,6,0),1)="重","0",IF(LEFT(VLOOKUP($A$3,'[2]107學年'!$B$2:$G$4000,6,0),1)="中","0.5",IF(LEFT(VLOOKUP($A$3,'[2]107學年'!$B$2:$G$4000,6,0),1)="輕","0.75",1))))</f>
        <v>#N/A</v>
      </c>
      <c r="T38" s="82">
        <v>30</v>
      </c>
      <c r="U38" s="83" t="e">
        <f>IF(E38="","",SUM(C38:C$41,0)-SUM(U39:U$41))</f>
        <v>#N/A</v>
      </c>
      <c r="V38" s="84"/>
    </row>
    <row r="39" spans="1:22">
      <c r="A39" s="78" t="s">
        <v>47</v>
      </c>
      <c r="B39" s="78" t="str">
        <f>IF(ISNA(VLOOKUP(VALUE($A$1&amp;A39),[2]日曆!$A$2:$E$335,5,0)),"",VLOOKUP(VALUE($A$1&amp;A39),[2]日曆!$A$2:$E$335,5,0))</f>
        <v>一</v>
      </c>
      <c r="C39" s="23" t="e">
        <f>VLOOKUP($A$3,'[1]03-工讀時數表'!$A$6:$AG$1000,$T39,0)</f>
        <v>#N/A</v>
      </c>
      <c r="D39" s="23" t="e">
        <f>IF(VLOOKUP($A$3,'[1]04-工讀日數'!$A$6:$AG$1000,$T39,0)&gt;1,1,VLOOKUP($A$3,'[1]04-工讀日數'!$A$6:$AG$1000,$T39,0))</f>
        <v>#N/A</v>
      </c>
      <c r="E39" s="78" t="e">
        <f>VLOOKUP($A$3,'[1]05-連續工讀累計'!$A$6:$AK$150,$T39,0)</f>
        <v>#N/A</v>
      </c>
      <c r="F39" s="79" t="e">
        <f t="shared" si="0"/>
        <v>#N/A</v>
      </c>
      <c r="G39" s="23" t="e">
        <f t="shared" si="3"/>
        <v>#N/A</v>
      </c>
      <c r="H39" s="24" t="e">
        <f>IF(E39="","",VLOOKUP(G39,[3]部分工時薪資級距!$A$4:$N$243,14,0))</f>
        <v>#N/A</v>
      </c>
      <c r="I39" s="13" t="e">
        <f>IF($G39="","",VLOOKUP($G39,[3]部分工時薪資級距!$A$4:$N$243,3,0)*S39)</f>
        <v>#N/A</v>
      </c>
      <c r="J39" s="23" t="e">
        <f>IF($G39="","",VLOOKUP($G39,[3]部分工時薪資級距!$A$4:$N$243,4,0)*IF(VLOOKUP($A$3,'[2]107學年'!$B$2:$G$3000,6,0)="外籍生","0",S39))</f>
        <v>#N/A</v>
      </c>
      <c r="K39" s="14" t="e">
        <f>IF($G39="","",ROUNDUP((VLOOKUP($G39,[3]部分工時薪資級距!$A$4:$N$243,5,0)*S39),0))</f>
        <v>#N/A</v>
      </c>
      <c r="L39" s="23" t="e">
        <f>IF($G39="","",VLOOKUP($G39,[3]部分工時薪資級距!$A$4:$N$243,6,0))</f>
        <v>#N/A</v>
      </c>
      <c r="M39" s="23" t="e">
        <f>IF($G39="","",VLOOKUP($G39,[3]部分工時薪資級距!$A$4:$N$243,7,0)*IF(VLOOKUP(A3,'[2]107學年'!$B$2:$G$3000,6,0)="外籍生","0",1))</f>
        <v>#N/A</v>
      </c>
      <c r="N39" s="23" t="e">
        <f>IF($G39="","",VLOOKUP($G39,[3]部分工時薪資級距!$A$4:$N$243,9,0))</f>
        <v>#N/A</v>
      </c>
      <c r="O39" s="23" t="e">
        <f>IF($G39="","",VLOOKUP($G39,[3]部分工時薪資級距!$A$4:$N$243,10,0))</f>
        <v>#N/A</v>
      </c>
      <c r="P39" s="80" t="e">
        <f t="shared" si="1"/>
        <v>#N/A</v>
      </c>
      <c r="Q39" s="81" t="e">
        <f>IF($G39="","",VLOOKUP($G39,[3]部分工時薪資級距!$A$4:$N$243,12,0)*IF(VLOOKUP(A3,'[2]107學年'!$B$2:$G$3000,6,0)="外籍生","0",1))</f>
        <v>#N/A</v>
      </c>
      <c r="R39" s="23" t="e">
        <f t="shared" si="2"/>
        <v>#N/A</v>
      </c>
      <c r="S39" s="24" t="e">
        <f>IF(C39=0,"",IF(LEFT(VLOOKUP($A$3,'[2]107學年'!$B$2:$G$4000,6,0),1)="重","0",IF(LEFT(VLOOKUP($A$3,'[2]107學年'!$B$2:$G$4000,6,0),1)="中","0.5",IF(LEFT(VLOOKUP($A$3,'[2]107學年'!$B$2:$G$4000,6,0),1)="輕","0.75",1))))</f>
        <v>#N/A</v>
      </c>
      <c r="T39" s="82">
        <v>31</v>
      </c>
      <c r="U39" s="83" t="e">
        <f>IF(E39="","",SUM(C39:C$41,0)-SUM(U40:U$41))</f>
        <v>#N/A</v>
      </c>
      <c r="V39" s="84"/>
    </row>
    <row r="40" spans="1:22">
      <c r="A40" s="78" t="s">
        <v>48</v>
      </c>
      <c r="B40" s="78" t="str">
        <f>IF(ISNA(VLOOKUP(VALUE($A$1&amp;A40),[2]日曆!$A$2:$E$335,5,0)),"",VLOOKUP(VALUE($A$1&amp;A40),[2]日曆!$A$2:$E$335,5,0))</f>
        <v>二</v>
      </c>
      <c r="C40" s="23" t="e">
        <f>VLOOKUP($A$3,'[1]03-工讀時數表'!$A$6:$AG$1000,$T40,0)</f>
        <v>#N/A</v>
      </c>
      <c r="D40" s="23" t="e">
        <f>IF(VLOOKUP($A$3,'[1]04-工讀日數'!$A$6:$AG$1000,$T40,0)&gt;1,1,VLOOKUP($A$3,'[1]04-工讀日數'!$A$6:$AG$1000,$T40,0))</f>
        <v>#N/A</v>
      </c>
      <c r="E40" s="78" t="e">
        <f>VLOOKUP($A$3,'[1]05-連續工讀累計'!$A$6:$AK$150,$T40,0)</f>
        <v>#N/A</v>
      </c>
      <c r="F40" s="79" t="e">
        <f t="shared" si="0"/>
        <v>#N/A</v>
      </c>
      <c r="G40" s="23" t="e">
        <f t="shared" si="3"/>
        <v>#N/A</v>
      </c>
      <c r="H40" s="24" t="e">
        <f>IF(E40="","",VLOOKUP(G40,[3]部分工時薪資級距!$A$4:$N$243,14,0))</f>
        <v>#N/A</v>
      </c>
      <c r="I40" s="13" t="e">
        <f>IF($G40="","",VLOOKUP($G40,[3]部分工時薪資級距!$A$4:$N$243,3,0)*S40)</f>
        <v>#N/A</v>
      </c>
      <c r="J40" s="23" t="e">
        <f>IF($G40="","",VLOOKUP($G40,[3]部分工時薪資級距!$A$4:$N$243,4,0)*IF(VLOOKUP($A$3,'[2]107學年'!$B$2:$G$3000,6,0)="外籍生","0",S40))</f>
        <v>#N/A</v>
      </c>
      <c r="K40" s="14" t="e">
        <f>IF($G40="","",ROUNDUP((VLOOKUP($G40,[3]部分工時薪資級距!$A$4:$N$243,5,0)*S40),0))</f>
        <v>#N/A</v>
      </c>
      <c r="L40" s="23" t="e">
        <f>IF($G40="","",VLOOKUP($G40,[3]部分工時薪資級距!$A$4:$N$243,6,0))</f>
        <v>#N/A</v>
      </c>
      <c r="M40" s="23" t="e">
        <f>IF($G40="","",VLOOKUP($G40,[3]部分工時薪資級距!$A$4:$N$243,7,0)*IF(VLOOKUP(A3,'[2]107學年'!$B$2:$G$3000,6,0)="外籍生","0",1))</f>
        <v>#N/A</v>
      </c>
      <c r="N40" s="23" t="e">
        <f>IF($G40="","",VLOOKUP($G40,[3]部分工時薪資級距!$A$4:$N$243,9,0))</f>
        <v>#N/A</v>
      </c>
      <c r="O40" s="23" t="e">
        <f>IF($G40="","",VLOOKUP($G40,[3]部分工時薪資級距!$A$4:$N$243,10,0))</f>
        <v>#N/A</v>
      </c>
      <c r="P40" s="80" t="e">
        <f t="shared" si="1"/>
        <v>#N/A</v>
      </c>
      <c r="Q40" s="81" t="e">
        <f>IF($G40="","",VLOOKUP($G40,[3]部分工時薪資級距!$A$4:$N$243,12,0)*IF(VLOOKUP(A3,'[2]107學年'!$B$2:$G$3000,6,0)="外籍生","0",1))</f>
        <v>#N/A</v>
      </c>
      <c r="R40" s="23" t="e">
        <f t="shared" si="2"/>
        <v>#N/A</v>
      </c>
      <c r="S40" s="24" t="e">
        <f>IF(C40=0,"",IF(LEFT(VLOOKUP($A$3,'[2]107學年'!$B$2:$G$4000,6,0),1)="重","0",IF(LEFT(VLOOKUP($A$3,'[2]107學年'!$B$2:$G$4000,6,0),1)="中","0.5",IF(LEFT(VLOOKUP($A$3,'[2]107學年'!$B$2:$G$4000,6,0),1)="輕","0.75",1))))</f>
        <v>#N/A</v>
      </c>
      <c r="T40" s="82">
        <v>32</v>
      </c>
      <c r="U40" s="83" t="e">
        <f>IF(E40="","",SUM(C40:C$41,0)-SUM(U41:U$41))</f>
        <v>#N/A</v>
      </c>
      <c r="V40" s="84"/>
    </row>
    <row r="41" spans="1:22" ht="17.25" thickBot="1">
      <c r="A41" s="90" t="s">
        <v>49</v>
      </c>
      <c r="B41" s="78" t="str">
        <f>IF(ISNA(VLOOKUP(VALUE($A$1&amp;A41),[2]日曆!$A$2:$E$335,5,0)),"",VLOOKUP(VALUE($A$1&amp;A41),[2]日曆!$A$2:$E$335,5,0))</f>
        <v/>
      </c>
      <c r="C41" s="91" t="e">
        <f>VLOOKUP($A$3,'[1]03-工讀時數表'!$A$6:$AG$1000,$T41,0)</f>
        <v>#N/A</v>
      </c>
      <c r="D41" s="91" t="e">
        <f>IF(VLOOKUP($A$3,'[1]04-工讀日數'!$A$6:$AG$1000,$T41,0)&gt;1,1,VLOOKUP($A$3,'[1]04-工讀日數'!$A$6:$AG$1000,$T41,0))</f>
        <v>#N/A</v>
      </c>
      <c r="E41" s="78" t="e">
        <f>VLOOKUP($A$3,'[1]05-連續工讀累計'!$A$6:$AK$150,$T41,0)</f>
        <v>#N/A</v>
      </c>
      <c r="F41" s="92" t="e">
        <f t="shared" si="0"/>
        <v>#N/A</v>
      </c>
      <c r="G41" s="93" t="e">
        <f t="shared" si="3"/>
        <v>#N/A</v>
      </c>
      <c r="H41" s="26" t="e">
        <f>IF(E41="","",VLOOKUP(G41,[3]部分工時薪資級距!$A$4:$N$243,14,0))</f>
        <v>#N/A</v>
      </c>
      <c r="I41" s="21" t="e">
        <f>IF($G41="","",VLOOKUP($G41,[3]部分工時薪資級距!$A$4:$N$243,3,0)*S41)</f>
        <v>#N/A</v>
      </c>
      <c r="J41" s="93" t="e">
        <f>IF($G41="","",VLOOKUP($G41,[3]部分工時薪資級距!$A$4:$N$243,4,0)*IF(VLOOKUP($A$3,'[2]107學年'!$B$2:$G$3000,6,0)="外籍生","0",S41))</f>
        <v>#N/A</v>
      </c>
      <c r="K41" s="94" t="e">
        <f>IF($G41="","",ROUNDUP((VLOOKUP($G41,[3]部分工時薪資級距!$A$4:$N$243,5,0)*S41),0))</f>
        <v>#N/A</v>
      </c>
      <c r="L41" s="93" t="e">
        <f>IF($G41="","",VLOOKUP($G41,[3]部分工時薪資級距!$A$4:$N$243,6,0))</f>
        <v>#N/A</v>
      </c>
      <c r="M41" s="93" t="e">
        <f>IF($G41="","",VLOOKUP($G41,[3]部分工時薪資級距!$A$4:$N$243,7,0)*IF(VLOOKUP(A3,'[2]107學年'!$B$2:$G$3000,6,0)="外籍生","0",1))</f>
        <v>#N/A</v>
      </c>
      <c r="N41" s="93" t="e">
        <f>IF($G41="","",VLOOKUP($G41,[3]部分工時薪資級距!$A$4:$N$243,9,0))</f>
        <v>#N/A</v>
      </c>
      <c r="O41" s="93" t="e">
        <f>IF($G41="","",VLOOKUP($G41,[3]部分工時薪資級距!$A$4:$N$243,10,0))</f>
        <v>#N/A</v>
      </c>
      <c r="P41" s="95" t="e">
        <f t="shared" si="1"/>
        <v>#N/A</v>
      </c>
      <c r="Q41" s="96" t="e">
        <f>IF($G41="","",VLOOKUP($G41,[3]部分工時薪資級距!$A$4:$N$243,12,0)*IF(VLOOKUP(A3,'[2]107學年'!$B$2:$G$3000,6,0)="外籍生","0",1))</f>
        <v>#N/A</v>
      </c>
      <c r="R41" s="93" t="e">
        <f t="shared" si="2"/>
        <v>#N/A</v>
      </c>
      <c r="S41" s="26" t="e">
        <f>IF(C41=0,"",IF(LEFT(VLOOKUP($A$3,'[2]107學年'!$B$2:$G$4000,6,0),1)="重","0",IF(LEFT(VLOOKUP($A$3,'[2]107學年'!$B$2:$G$4000,6,0),1)="中","0.5",IF(LEFT(VLOOKUP($A$3,'[2]107學年'!$B$2:$G$4000,6,0),1)="輕","0.75",1))))</f>
        <v>#N/A</v>
      </c>
      <c r="T41" s="82">
        <v>33</v>
      </c>
      <c r="U41" s="83" t="e">
        <f>IF(E41="","",SUM(C41:C$41,0)-SUM(U$41:U42))</f>
        <v>#N/A</v>
      </c>
      <c r="V41" s="84"/>
    </row>
    <row r="42" spans="1:22" ht="17.25" thickBot="1">
      <c r="A42" s="1" t="s">
        <v>50</v>
      </c>
      <c r="B42" s="1"/>
      <c r="C42" s="25" t="e">
        <f>SUM(C11:C41)</f>
        <v>#N/A</v>
      </c>
      <c r="D42" s="1" t="e">
        <f>SUM(D11:D41)</f>
        <v>#N/A</v>
      </c>
      <c r="E42" s="25" t="e">
        <f>SUM(E11:E41)</f>
        <v>#N/A</v>
      </c>
      <c r="F42" s="1"/>
      <c r="G42" s="21"/>
      <c r="H42" s="26"/>
      <c r="I42" s="27"/>
      <c r="J42" s="22"/>
      <c r="K42" s="97" t="e">
        <f>SUM(K11:K41)</f>
        <v>#N/A</v>
      </c>
      <c r="L42" s="98"/>
      <c r="M42" s="98"/>
      <c r="N42" s="98"/>
      <c r="O42" s="98"/>
      <c r="P42" s="99" t="e">
        <f t="shared" ref="P42:Q42" si="4">SUM(P11:P41)</f>
        <v>#N/A</v>
      </c>
      <c r="Q42" s="100" t="e">
        <f t="shared" si="4"/>
        <v>#N/A</v>
      </c>
      <c r="R42" s="98"/>
      <c r="S42" s="26"/>
      <c r="T42" s="82"/>
      <c r="U42" s="82"/>
      <c r="V42" s="84"/>
    </row>
    <row r="43" spans="1:22">
      <c r="K43" s="101" t="e">
        <f>G7</f>
        <v>#N/A</v>
      </c>
      <c r="P43" s="101" t="e">
        <f>M7</f>
        <v>#N/A</v>
      </c>
      <c r="Q43" s="101" t="e">
        <f>P7</f>
        <v>#N/A</v>
      </c>
    </row>
  </sheetData>
  <sheetProtection password="CC5F" sheet="1" objects="1" scenarios="1"/>
  <protectedRanges>
    <protectedRange sqref="M1" name="範圍2"/>
    <protectedRange sqref="A1 E1 H1 M1 S1" name="範圍2_1"/>
    <protectedRange sqref="S1" name="範圍2_2"/>
  </protectedRanges>
  <mergeCells count="9">
    <mergeCell ref="G9:H9"/>
    <mergeCell ref="I9:S9"/>
    <mergeCell ref="B1:D1"/>
    <mergeCell ref="M1:Q1"/>
    <mergeCell ref="S1:V1"/>
    <mergeCell ref="C2:D2"/>
    <mergeCell ref="M2:Q5"/>
    <mergeCell ref="S2:X5"/>
    <mergeCell ref="A3:B3"/>
  </mergeCells>
  <phoneticPr fontId="1" type="noConversion"/>
  <conditionalFormatting sqref="S1">
    <cfRule type="colorScale" priority="7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S1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">
    <cfRule type="colorScale" priority="7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M1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:H10 T10:U10">
    <cfRule type="cellIs" dxfId="65" priority="72" operator="equal">
      <formula>"日"</formula>
    </cfRule>
    <cfRule type="cellIs" dxfId="64" priority="73" operator="equal">
      <formula>"六"</formula>
    </cfRule>
    <cfRule type="cellIs" dxfId="63" priority="74" operator="equal">
      <formula>"六"</formula>
    </cfRule>
  </conditionalFormatting>
  <conditionalFormatting sqref="A11:S11 B12:B41 E12:E41">
    <cfRule type="expression" dxfId="62" priority="71">
      <formula>IF($F$11="","",1)</formula>
    </cfRule>
  </conditionalFormatting>
  <conditionalFormatting sqref="A41:B41">
    <cfRule type="expression" dxfId="61" priority="41">
      <formula>IF($F$41="","",1)</formula>
    </cfRule>
  </conditionalFormatting>
  <conditionalFormatting sqref="A40:B40">
    <cfRule type="expression" dxfId="60" priority="42">
      <formula>IF($F$40="","",1)</formula>
    </cfRule>
  </conditionalFormatting>
  <conditionalFormatting sqref="A39:B39">
    <cfRule type="expression" dxfId="59" priority="43">
      <formula>IF($F$39="","",1)</formula>
    </cfRule>
  </conditionalFormatting>
  <conditionalFormatting sqref="A38:B38">
    <cfRule type="expression" dxfId="58" priority="44">
      <formula>IF($F$38="","",1)</formula>
    </cfRule>
  </conditionalFormatting>
  <conditionalFormatting sqref="A37:B37">
    <cfRule type="expression" dxfId="57" priority="45">
      <formula>IF($F$37="","",1)</formula>
    </cfRule>
  </conditionalFormatting>
  <conditionalFormatting sqref="A36:B36">
    <cfRule type="expression" dxfId="56" priority="46">
      <formula>IF($F$36="","",1)</formula>
    </cfRule>
  </conditionalFormatting>
  <conditionalFormatting sqref="A35:B35">
    <cfRule type="expression" dxfId="55" priority="47">
      <formula>IF($F$35="","",1)</formula>
    </cfRule>
  </conditionalFormatting>
  <conditionalFormatting sqref="A34:B34">
    <cfRule type="expression" dxfId="54" priority="48">
      <formula>IF($F$34="","",1)</formula>
    </cfRule>
  </conditionalFormatting>
  <conditionalFormatting sqref="A33:B33">
    <cfRule type="expression" dxfId="53" priority="49">
      <formula>IF($F$33="","",1)</formula>
    </cfRule>
  </conditionalFormatting>
  <conditionalFormatting sqref="A32:B32">
    <cfRule type="expression" dxfId="52" priority="50">
      <formula>IF($F$32="","",1)</formula>
    </cfRule>
  </conditionalFormatting>
  <conditionalFormatting sqref="A31:B31">
    <cfRule type="expression" dxfId="51" priority="51">
      <formula>IF($F$31="","",1)</formula>
    </cfRule>
  </conditionalFormatting>
  <conditionalFormatting sqref="A30:B30">
    <cfRule type="expression" dxfId="50" priority="52">
      <formula>IF($F$30="","",1)</formula>
    </cfRule>
  </conditionalFormatting>
  <conditionalFormatting sqref="A29:B29">
    <cfRule type="expression" dxfId="49" priority="53">
      <formula>IF($F$29="","",1)</formula>
    </cfRule>
  </conditionalFormatting>
  <conditionalFormatting sqref="A28:B28">
    <cfRule type="expression" dxfId="48" priority="54">
      <formula>IF($F$28="","",1)</formula>
    </cfRule>
  </conditionalFormatting>
  <conditionalFormatting sqref="A27:B27">
    <cfRule type="expression" dxfId="47" priority="55">
      <formula>IF($F$27="","",1)</formula>
    </cfRule>
  </conditionalFormatting>
  <conditionalFormatting sqref="A26:B26">
    <cfRule type="expression" dxfId="46" priority="56">
      <formula>IF($F$26="","",1)</formula>
    </cfRule>
  </conditionalFormatting>
  <conditionalFormatting sqref="A25:B25">
    <cfRule type="expression" dxfId="45" priority="57">
      <formula>IF($F$25="","",1)</formula>
    </cfRule>
  </conditionalFormatting>
  <conditionalFormatting sqref="A24:B24">
    <cfRule type="expression" dxfId="44" priority="58">
      <formula>IF($F$24="","",1)</formula>
    </cfRule>
  </conditionalFormatting>
  <conditionalFormatting sqref="A23:B23">
    <cfRule type="expression" dxfId="43" priority="59">
      <formula>IF($F$23="","",1)</formula>
    </cfRule>
  </conditionalFormatting>
  <conditionalFormatting sqref="A22:B22">
    <cfRule type="expression" dxfId="42" priority="60">
      <formula>IF($F$22="","",1)</formula>
    </cfRule>
  </conditionalFormatting>
  <conditionalFormatting sqref="A21:B21">
    <cfRule type="expression" dxfId="41" priority="61">
      <formula>IF($F$21="","",1)</formula>
    </cfRule>
  </conditionalFormatting>
  <conditionalFormatting sqref="A19:B19">
    <cfRule type="expression" dxfId="40" priority="63">
      <formula>IF($F$19="","",1)</formula>
    </cfRule>
  </conditionalFormatting>
  <conditionalFormatting sqref="A18:B18">
    <cfRule type="expression" dxfId="39" priority="64">
      <formula>IF($F$18="","",1)</formula>
    </cfRule>
  </conditionalFormatting>
  <conditionalFormatting sqref="A17:B17">
    <cfRule type="expression" dxfId="38" priority="65">
      <formula>IF($F$17="","",1)</formula>
    </cfRule>
  </conditionalFormatting>
  <conditionalFormatting sqref="A16:B16">
    <cfRule type="expression" dxfId="37" priority="66">
      <formula>IF($F$16="","",1)</formula>
    </cfRule>
  </conditionalFormatting>
  <conditionalFormatting sqref="A15:B15">
    <cfRule type="expression" dxfId="36" priority="67">
      <formula>IF($F$15="","",1)</formula>
    </cfRule>
  </conditionalFormatting>
  <conditionalFormatting sqref="A14:B14">
    <cfRule type="expression" dxfId="35" priority="68">
      <formula>IF($F$14="","",1)</formula>
    </cfRule>
  </conditionalFormatting>
  <conditionalFormatting sqref="A13:B13">
    <cfRule type="expression" dxfId="34" priority="69">
      <formula>IF($F$13="","",1)</formula>
    </cfRule>
  </conditionalFormatting>
  <conditionalFormatting sqref="A12:D12 F12:S12">
    <cfRule type="expression" dxfId="33" priority="70">
      <formula>IF($F$12="","",1)</formula>
    </cfRule>
  </conditionalFormatting>
  <conditionalFormatting sqref="A20:B20">
    <cfRule type="expression" dxfId="32" priority="62">
      <formula>IF($F$20="","",1)</formula>
    </cfRule>
  </conditionalFormatting>
  <conditionalFormatting sqref="U11:U41">
    <cfRule type="cellIs" dxfId="31" priority="40" operator="equal">
      <formula>30</formula>
    </cfRule>
  </conditionalFormatting>
  <conditionalFormatting sqref="U11:U41">
    <cfRule type="cellIs" dxfId="30" priority="39" operator="greaterThan">
      <formula>31</formula>
    </cfRule>
  </conditionalFormatting>
  <conditionalFormatting sqref="C11:D41">
    <cfRule type="cellIs" dxfId="29" priority="38" operator="equal">
      <formula>0</formula>
    </cfRule>
  </conditionalFormatting>
  <conditionalFormatting sqref="C41:D41 F41:S41">
    <cfRule type="expression" dxfId="28" priority="9">
      <formula>IF($F$41="","",1)</formula>
    </cfRule>
  </conditionalFormatting>
  <conditionalFormatting sqref="C40:D40 F40:S40">
    <cfRule type="expression" dxfId="27" priority="10">
      <formula>IF($F$40="","",1)</formula>
    </cfRule>
  </conditionalFormatting>
  <conditionalFormatting sqref="C39:D39 F39:S39">
    <cfRule type="expression" dxfId="26" priority="11">
      <formula>IF($F$39="","",1)</formula>
    </cfRule>
  </conditionalFormatting>
  <conditionalFormatting sqref="C38:D38 F38:S38">
    <cfRule type="expression" dxfId="25" priority="12">
      <formula>IF($F$38="","",1)</formula>
    </cfRule>
  </conditionalFormatting>
  <conditionalFormatting sqref="C37:D37 F37:S37">
    <cfRule type="expression" dxfId="24" priority="13">
      <formula>IF($F$37="","",1)</formula>
    </cfRule>
  </conditionalFormatting>
  <conditionalFormatting sqref="C36:D36 F36:S36">
    <cfRule type="expression" dxfId="23" priority="14">
      <formula>IF($F$36="","",1)</formula>
    </cfRule>
  </conditionalFormatting>
  <conditionalFormatting sqref="C35:D35 F35:S35">
    <cfRule type="expression" dxfId="22" priority="15">
      <formula>IF($F$35="","",1)</formula>
    </cfRule>
  </conditionalFormatting>
  <conditionalFormatting sqref="C34:D34 F34:S34">
    <cfRule type="expression" dxfId="21" priority="16">
      <formula>IF($F$34="","",1)</formula>
    </cfRule>
  </conditionalFormatting>
  <conditionalFormatting sqref="C33:D33 F33:S33">
    <cfRule type="expression" dxfId="20" priority="17">
      <formula>IF($F$33="","",1)</formula>
    </cfRule>
  </conditionalFormatting>
  <conditionalFormatting sqref="C32:D32 F32:S32">
    <cfRule type="expression" dxfId="19" priority="18">
      <formula>IF($F$32="","",1)</formula>
    </cfRule>
  </conditionalFormatting>
  <conditionalFormatting sqref="C31:D31 F31:S31">
    <cfRule type="expression" dxfId="18" priority="19">
      <formula>IF($F$31="","",1)</formula>
    </cfRule>
  </conditionalFormatting>
  <conditionalFormatting sqref="C30:D30 F30:S30">
    <cfRule type="expression" dxfId="17" priority="20">
      <formula>IF($F$30="","",1)</formula>
    </cfRule>
  </conditionalFormatting>
  <conditionalFormatting sqref="C29:D29 F29:S29">
    <cfRule type="expression" dxfId="16" priority="21">
      <formula>IF($F$29="","",1)</formula>
    </cfRule>
  </conditionalFormatting>
  <conditionalFormatting sqref="C28:D28 F28:S28">
    <cfRule type="expression" dxfId="15" priority="22">
      <formula>IF($F$28="","",1)</formula>
    </cfRule>
  </conditionalFormatting>
  <conditionalFormatting sqref="C27:D27 F27:S27">
    <cfRule type="expression" dxfId="14" priority="23">
      <formula>IF($F$27="","",1)</formula>
    </cfRule>
  </conditionalFormatting>
  <conditionalFormatting sqref="C26:D26 F26:S26">
    <cfRule type="expression" dxfId="13" priority="24">
      <formula>IF($F$26="","",1)</formula>
    </cfRule>
  </conditionalFormatting>
  <conditionalFormatting sqref="C25:D25 F25:S25">
    <cfRule type="expression" dxfId="12" priority="25">
      <formula>IF($F$25="","",1)</formula>
    </cfRule>
  </conditionalFormatting>
  <conditionalFormatting sqref="C24:D24 F24:S24">
    <cfRule type="expression" dxfId="11" priority="26">
      <formula>IF($F$24="","",1)</formula>
    </cfRule>
  </conditionalFormatting>
  <conditionalFormatting sqref="C23:D23 F23:S23">
    <cfRule type="expression" dxfId="10" priority="27">
      <formula>IF($F$23="","",1)</formula>
    </cfRule>
  </conditionalFormatting>
  <conditionalFormatting sqref="C22:D22 F22:S22">
    <cfRule type="expression" dxfId="9" priority="28">
      <formula>IF($F$22="","",1)</formula>
    </cfRule>
  </conditionalFormatting>
  <conditionalFormatting sqref="C21:D21 F21:S21">
    <cfRule type="expression" dxfId="8" priority="29">
      <formula>IF($F$21="","",1)</formula>
    </cfRule>
  </conditionalFormatting>
  <conditionalFormatting sqref="C19:D19 F19:S19">
    <cfRule type="expression" dxfId="7" priority="31">
      <formula>IF($F$19="","",1)</formula>
    </cfRule>
  </conditionalFormatting>
  <conditionalFormatting sqref="C18:D18 F18:S18">
    <cfRule type="expression" dxfId="6" priority="32">
      <formula>IF($F$18="","",1)</formula>
    </cfRule>
  </conditionalFormatting>
  <conditionalFormatting sqref="C17:D17 F17:S17">
    <cfRule type="expression" dxfId="5" priority="33">
      <formula>IF($F$17="","",1)</formula>
    </cfRule>
  </conditionalFormatting>
  <conditionalFormatting sqref="C16:D16 F16:S16">
    <cfRule type="expression" dxfId="4" priority="34">
      <formula>IF($F$16="","",1)</formula>
    </cfRule>
  </conditionalFormatting>
  <conditionalFormatting sqref="C15:D15 F15:S15">
    <cfRule type="expression" dxfId="3" priority="35">
      <formula>IF($F$15="","",1)</formula>
    </cfRule>
  </conditionalFormatting>
  <conditionalFormatting sqref="C14:D14 F14:S14">
    <cfRule type="expression" dxfId="2" priority="36">
      <formula>IF($F$14="","",1)</formula>
    </cfRule>
  </conditionalFormatting>
  <conditionalFormatting sqref="C13:D13 F13:S13">
    <cfRule type="expression" dxfId="1" priority="37">
      <formula>IF($F$13="","",1)</formula>
    </cfRule>
  </conditionalFormatting>
  <conditionalFormatting sqref="C20:D20 F20:S20">
    <cfRule type="expression" dxfId="0" priority="30">
      <formula>IF($F$20="","",1)</formula>
    </cfRule>
  </conditionalFormatting>
  <conditionalFormatting sqref="Q43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Q43">
    <cfRule type="colorScale" priority="5">
      <colorScale>
        <cfvo type="min"/>
        <cfvo type="percentile" val="50"/>
        <cfvo type="max"/>
        <color theme="0"/>
        <color theme="8" tint="0.39997558519241921"/>
        <color rgb="FF63BE7B"/>
      </colorScale>
    </cfRule>
    <cfRule type="colorScale" priority="6">
      <colorScale>
        <cfvo type="min"/>
        <cfvo type="num" val="0"/>
        <cfvo type="max"/>
        <color theme="0"/>
        <color rgb="FFFFEB84"/>
        <color rgb="FF63BE7B"/>
      </colorScale>
    </cfRule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K43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43">
    <cfRule type="colorScale" priority="1">
      <colorScale>
        <cfvo type="min"/>
        <cfvo type="percentile" val="50"/>
        <cfvo type="max"/>
        <color theme="0"/>
        <color theme="8" tint="0.39997558519241921"/>
        <color rgb="FF63BE7B"/>
      </colorScale>
    </cfRule>
    <cfRule type="colorScale" priority="2">
      <colorScale>
        <cfvo type="min"/>
        <cfvo type="num" val="0"/>
        <cfvo type="max"/>
        <color theme="0"/>
        <color rgb="FFFFEB84"/>
        <color rgb="FF63BE7B"/>
      </colorScale>
    </cfRule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hyperlinks>
    <hyperlink ref="S1:V1" r:id="rId1" display="下載更新【基本資料】"/>
    <hyperlink ref="M1:Q1" r:id="rId2" display="02-投保資料.xlsx"/>
  </hyperlinks>
  <pageMargins left="0.7" right="0.7" top="0.75" bottom="0.75" header="0.3" footer="0.3"/>
  <pageSetup paperSize="9" orientation="portrait" horizontalDpi="4294967292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6"/>
  <sheetViews>
    <sheetView zoomScale="70" zoomScaleNormal="70" workbookViewId="0">
      <selection activeCell="E18" sqref="E18"/>
    </sheetView>
  </sheetViews>
  <sheetFormatPr defaultRowHeight="16.5"/>
  <cols>
    <col min="1" max="1" width="13.375" customWidth="1"/>
    <col min="4" max="4" width="11.875" customWidth="1"/>
    <col min="5" max="5" width="23.375" customWidth="1"/>
    <col min="6" max="6" width="9.375" customWidth="1"/>
    <col min="7" max="7" width="7.75" customWidth="1"/>
    <col min="11" max="11" width="9.5" customWidth="1"/>
  </cols>
  <sheetData>
    <row r="1" spans="1:18" ht="45" customHeight="1">
      <c r="A1" s="251" t="s">
        <v>71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</row>
    <row r="2" spans="1:18" ht="127.9" customHeight="1" thickBot="1">
      <c r="A2" s="252" t="s">
        <v>70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</row>
    <row r="3" spans="1:18" ht="94.9" customHeight="1" thickBot="1">
      <c r="A3" s="256" t="s">
        <v>67</v>
      </c>
      <c r="B3" s="257"/>
      <c r="C3" s="45">
        <v>1</v>
      </c>
      <c r="D3" s="258" t="s">
        <v>65</v>
      </c>
      <c r="E3" s="259"/>
      <c r="F3" s="259" t="s">
        <v>68</v>
      </c>
      <c r="G3" s="259"/>
      <c r="H3" s="259"/>
      <c r="I3" s="259"/>
      <c r="J3" s="259"/>
      <c r="K3" s="259"/>
      <c r="L3" s="46"/>
      <c r="M3" s="46"/>
    </row>
    <row r="4" spans="1:18" ht="29.25" thickBot="1">
      <c r="A4" s="48" t="s">
        <v>0</v>
      </c>
      <c r="B4" s="47" t="s">
        <v>2</v>
      </c>
      <c r="C4" s="47" t="s">
        <v>3</v>
      </c>
      <c r="D4" s="47" t="s">
        <v>4</v>
      </c>
      <c r="E4" s="49" t="s">
        <v>66</v>
      </c>
      <c r="F4" s="50" t="s">
        <v>6</v>
      </c>
      <c r="G4" s="50" t="s">
        <v>7</v>
      </c>
      <c r="H4" s="51" t="s">
        <v>8</v>
      </c>
      <c r="I4" s="50" t="s">
        <v>6</v>
      </c>
      <c r="J4" s="50" t="s">
        <v>7</v>
      </c>
      <c r="K4" s="50" t="s">
        <v>9</v>
      </c>
      <c r="L4" s="50" t="s">
        <v>10</v>
      </c>
      <c r="M4" s="50" t="s">
        <v>11</v>
      </c>
      <c r="N4" s="51" t="s">
        <v>12</v>
      </c>
      <c r="O4" s="51" t="s">
        <v>15</v>
      </c>
      <c r="P4" s="50" t="s">
        <v>16</v>
      </c>
      <c r="Q4" s="52" t="s">
        <v>64</v>
      </c>
      <c r="R4" s="53" t="s">
        <v>61</v>
      </c>
    </row>
    <row r="5" spans="1:18" ht="43.9" customHeight="1" thickBot="1">
      <c r="A5" s="54" t="s">
        <v>62</v>
      </c>
      <c r="B5" s="36">
        <v>64</v>
      </c>
      <c r="C5" s="37">
        <v>8</v>
      </c>
      <c r="D5" s="55">
        <f>ROUNDUP(B5/C5,0)</f>
        <v>8</v>
      </c>
      <c r="E5" s="56" t="str">
        <f>D5&amp;"-"&amp;C5</f>
        <v>8-8</v>
      </c>
      <c r="F5" s="41">
        <f>VLOOKUP($E5,[3]部分工時薪資級距!$A$4:$N$243,3,0)*Q5</f>
        <v>225</v>
      </c>
      <c r="G5" s="41">
        <f>VLOOKUP($E5,[3]部分工時薪資級距!$A$4:$N$243,4,0)*IF($C$3="外","0",Q5)</f>
        <v>21</v>
      </c>
      <c r="H5" s="42">
        <f>G5+F5</f>
        <v>246</v>
      </c>
      <c r="I5" s="41">
        <f>VLOOKUP($E5,[3]部分工時薪資級距!$A$4:$N$243,6,0)</f>
        <v>786</v>
      </c>
      <c r="J5" s="41">
        <f>VLOOKUP($E5,[3]部分工時薪資級距!$A$4:$N$243,7,0)*IF($C$3="外","0",1)</f>
        <v>75</v>
      </c>
      <c r="K5" s="41">
        <f>I5+J5</f>
        <v>861</v>
      </c>
      <c r="L5" s="41">
        <f>VLOOKUP($E5,[3]部分工時薪資級距!$A$4:$N$243,9,0)</f>
        <v>11</v>
      </c>
      <c r="M5" s="41">
        <f>VLOOKUP($E5,[3]部分工時薪資級距!$A$4:$N$243,10,0)</f>
        <v>3</v>
      </c>
      <c r="N5" s="42">
        <f>K5+L5+M5</f>
        <v>875</v>
      </c>
      <c r="O5" s="42">
        <f>VLOOKUP($E5,[3]部分工時薪資級距!$A$4:$N$243,12,0)*IF($C$3="外","0",1)</f>
        <v>642</v>
      </c>
      <c r="P5" s="41">
        <f>N5+O5</f>
        <v>1517</v>
      </c>
      <c r="Q5" s="43">
        <f>IF($C$3="外","1",$C$3)</f>
        <v>1</v>
      </c>
      <c r="R5" s="44">
        <f>VLOOKUP(D5,[3]部分工時薪資級距!$A$251:$B$258,2,0)</f>
        <v>40100</v>
      </c>
    </row>
    <row r="6" spans="1:18" ht="43.9" customHeight="1" thickBot="1">
      <c r="A6" s="254" t="s">
        <v>63</v>
      </c>
      <c r="B6" s="255"/>
      <c r="C6" s="37">
        <v>10</v>
      </c>
      <c r="D6" s="39" t="s">
        <v>69</v>
      </c>
      <c r="E6" s="38">
        <f>B5*160</f>
        <v>10240</v>
      </c>
      <c r="F6" s="40">
        <f>ROUNDUP((VLOOKUP($R6,'[3]實際薪資&amp;月投保薪資級距表'!$A$4:$S$69,9,0)*Q6/30*C6),0)</f>
        <v>78</v>
      </c>
      <c r="G6" s="41">
        <f>ROUNDUP((VLOOKUP($R6,'[3]實際薪資&amp;月投保薪資級距表'!$A$4:$S$69,10,0)*IF($C$3="外","0",Q6)/30*C6),0)</f>
        <v>8</v>
      </c>
      <c r="H6" s="42">
        <f>G6+F6</f>
        <v>86</v>
      </c>
      <c r="I6" s="41">
        <f>ROUNDUP((VLOOKUP($R6,'[3]實際薪資&amp;月投保薪資級距表'!$A$4:$S$69,12,0)/30*C6),0)</f>
        <v>272</v>
      </c>
      <c r="J6" s="41">
        <f>ROUNDUP((VLOOKUP($R6,'[3]實際薪資&amp;月投保薪資級距表'!$A$4:$S$69,13,0)*IF($C$3="外","0",1)/30*C6),0)</f>
        <v>26</v>
      </c>
      <c r="K6" s="41">
        <f>I6+J6</f>
        <v>298</v>
      </c>
      <c r="L6" s="41">
        <f>ROUNDUP((VLOOKUP($R6,'[3]實際薪資&amp;月投保薪資級距表'!$A$4:$S$69,14,0)/30*C6),0)</f>
        <v>4</v>
      </c>
      <c r="M6" s="41">
        <f>ROUNDUP((VLOOKUP($R6,'[3]實際薪資&amp;月投保薪資級距表'!$A$4:$S$69,15,0)/30*C6),0)</f>
        <v>1</v>
      </c>
      <c r="N6" s="42">
        <f>K6+L6+M6</f>
        <v>303</v>
      </c>
      <c r="O6" s="42">
        <f>ROUNDUP((VLOOKUP($R6,'[3]實際薪資&amp;月投保薪資級距表'!$A$4:$S$69,19,0)*IF($C$3="外","0",1)/30*C6),0)</f>
        <v>222</v>
      </c>
      <c r="P6" s="41">
        <f>N6+O6</f>
        <v>525</v>
      </c>
      <c r="Q6" s="43">
        <f>IF($C$3="外","1",$C$3)</f>
        <v>1</v>
      </c>
      <c r="R6" s="44">
        <f>IF(
AND(E6&gt;='[3]實際薪資&amp;月投保薪資級距表'!$D$4,E6&lt;='[3]實際薪資&amp;月投保薪資級距表'!$E$4),'[3]實際薪資&amp;月投保薪資級距表'!$A$4,
IF(AND(E6&gt;='[3]實際薪資&amp;月投保薪資級距表'!$D$5,E6&lt;='[3]實際薪資&amp;月投保薪資級距表'!$E$5),'[3]實際薪資&amp;月投保薪資級距表'!$A$5,
IF(AND(E6&gt;='[3]實際薪資&amp;月投保薪資級距表'!$D$6,E6&lt;='[3]實際薪資&amp;月投保薪資級距表'!$E$6),'[3]實際薪資&amp;月投保薪資級距表'!$A$6,
IF(AND(E6&gt;='[3]實際薪資&amp;月投保薪資級距表'!$D$7,E6&lt;='[3]實際薪資&amp;月投保薪資級距表'!$E$7),'[3]實際薪資&amp;月投保薪資級距表'!$A$7,
IF(AND(E6&gt;='[3]實際薪資&amp;月投保薪資級距表'!$D$8,E6&lt;='[3]實際薪資&amp;月投保薪資級距表'!$E$8),'[3]實際薪資&amp;月投保薪資級距表'!$A$8,
IF(AND(E6&gt;='[3]實際薪資&amp;月投保薪資級距表'!$D$9,E6&lt;='[3]實際薪資&amp;月投保薪資級距表'!$E$9),'[3]實際薪資&amp;月投保薪資級距表'!$A$9,
IF(AND(E6&gt;='[3]實際薪資&amp;月投保薪資級距表'!$D$10,E6&lt;='[3]實際薪資&amp;月投保薪資級距表'!$E$10),'[3]實際薪資&amp;月投保薪資級距表'!$A$10,
IF(AND(E6&gt;='[3]實際薪資&amp;月投保薪資級距表'!$D$11,E6&lt;='[3]實際薪資&amp;月投保薪資級距表'!$E$11),'[3]實際薪資&amp;月投保薪資級距表'!$A$11,
IF(AND(E6&gt;='[3]實際薪資&amp;月投保薪資級距表'!$D$12,E6&lt;='[3]實際薪資&amp;月投保薪資級距表'!$E$12),'[3]實際薪資&amp;月投保薪資級距表'!$A$12,
IF(AND(E6&gt;='[3]實際薪資&amp;月投保薪資級距表'!$D$13,E6&lt;='[3]實際薪資&amp;月投保薪資級距表'!$E$13),'[3]實際薪資&amp;月投保薪資級距表'!$A$13,
IF(AND(E6&gt;='[3]實際薪資&amp;月投保薪資級距表'!$D$14,E6&lt;='[3]實際薪資&amp;月投保薪資級距表'!$E$14),'[3]實際薪資&amp;月投保薪資級距表'!$A$14,
IF(AND(E6&gt;='[3]實際薪資&amp;月投保薪資級距表'!$D$15,E6&lt;='[3]實際薪資&amp;月投保薪資級距表'!$E$15),'[3]實際薪資&amp;月投保薪資級距表'!$A$15,
IF(AND(E6&gt;='[3]實際薪資&amp;月投保薪資級距表'!$D$16,E6&lt;='[3]實際薪資&amp;月投保薪資級距表'!$E$16),'[3]實際薪資&amp;月投保薪資級距表'!$A$16,
IF(AND(E6&gt;='[3]實際薪資&amp;月投保薪資級距表'!$D$17,E6&lt;='[3]實際薪資&amp;月投保薪資級距表'!$E$17),'[3]實際薪資&amp;月投保薪資級距表'!$A$17,
IF(AND(E6&gt;='[3]實際薪資&amp;月投保薪資級距表'!$D$18,E6&lt;='[3]實際薪資&amp;月投保薪資級距表'!$E$18),'[3]實際薪資&amp;月投保薪資級距表'!$A$18,
IF(AND(E6&gt;='[3]實際薪資&amp;月投保薪資級距表'!$D$19,E6&lt;='[3]實際薪資&amp;月投保薪資級距表'!$E$19),'[3]實際薪資&amp;月投保薪資級距表'!$A$19,
IF(AND(E6&gt;='[3]實際薪資&amp;月投保薪資級距表'!$D$20,E6&lt;='[3]實際薪資&amp;月投保薪資級距表'!$E$20),'[3]實際薪資&amp;月投保薪資級距表'!$A$20,
IF(AND(E6&gt;='[3]實際薪資&amp;月投保薪資級距表'!$D$21,E6&lt;='[3]實際薪資&amp;月投保薪資級距表'!$E$21),'[3]實際薪資&amp;月投保薪資級距表'!$A$21,
IF(AND(E6&gt;='[3]實際薪資&amp;月投保薪資級距表'!$D$22,E6&lt;='[3]實際薪資&amp;月投保薪資級距表'!$E$22),'[3]實際薪資&amp;月投保薪資級距表'!$A$22,
IF(AND(E6&gt;='[3]實際薪資&amp;月投保薪資級距表'!$D$23,E6&lt;='[3]實際薪資&amp;月投保薪資級距表'!$E$23),'[3]實際薪資&amp;月投保薪資級距表'!$A$23,
IF(AND(E6&gt;='[3]實際薪資&amp;月投保薪資級距表'!$D$24,E6&lt;='[3]實際薪資&amp;月投保薪資級距表'!$E$24),'[3]實際薪資&amp;月投保薪資級距表'!$A$24,
IF(AND(E6&gt;='[3]實際薪資&amp;月投保薪資級距表'!$D$25,E6&lt;='[3]實際薪資&amp;月投保薪資級距表'!$E$25),'[3]實際薪資&amp;月投保薪資級距表'!$A$25,
IF(AND(E6&gt;='[3]實際薪資&amp;月投保薪資級距表'!$D$26,E6&lt;='[3]實際薪資&amp;月投保薪資級距表'!$E$26),'[3]實際薪資&amp;月投保薪資級距表'!$A$26,
IF(AND(E6&gt;='[3]實際薪資&amp;月投保薪資級距表'!$D$27,E6&lt;='[3]實際薪資&amp;月投保薪資級距表'!$E$27),'[3]實際薪資&amp;月投保薪資級距表'!$A$27,
IF(AND(E6&gt;='[3]實際薪資&amp;月投保薪資級距表'!$D$28,E6&lt;='[3]實際薪資&amp;月投保薪資級距表'!$E$28),'[3]實際薪資&amp;月投保薪資級距表'!$A$28,
IF(AND(E6&gt;='[3]實際薪資&amp;月投保薪資級距表'!$D$29,E6&lt;='[3]實際薪資&amp;月投保薪資級距表'!$E$29),'[3]實際薪資&amp;月投保薪資級距表'!$A$29,
IF(AND(E6&gt;='[3]實際薪資&amp;月投保薪資級距表'!$D$30,E6&lt;='[3]實際薪資&amp;月投保薪資級距表'!$E$30),'[3]實際薪資&amp;月投保薪資級距表'!$A$30,
IF(AND(E6&gt;='[3]實際薪資&amp;月投保薪資級距表'!$D$31,E6&lt;='[3]實際薪資&amp;月投保薪資級距表'!$E$31),'[3]實際薪資&amp;月投保薪資級距表'!$A$31,
IF(AND(E6&gt;='[3]實際薪資&amp;月投保薪資級距表'!$D$32,E6&lt;='[3]實際薪資&amp;月投保薪資級距表'!$E$32),'[3]實際薪資&amp;月投保薪資級距表'!$A$32,
IF(AND(E6&gt;='[3]實際薪資&amp;月投保薪資級距表'!$D$33,E6&lt;='[3]實際薪資&amp;月投保薪資級距表'!$E$33),'[3]實際薪資&amp;月投保薪資級距表'!$A$33,
IF(AND(E6&gt;='[3]實際薪資&amp;月投保薪資級距表'!$D$34,E6&lt;='[3]實際薪資&amp;月投保薪資級距表'!$E$34),'[3]實際薪資&amp;月投保薪資級距表'!$A$34,
IF(AND(E6&gt;='[3]實際薪資&amp;月投保薪資級距表'!$D$35,E6&lt;='[3]實際薪資&amp;月投保薪資級距表'!$E$36),'[3]實際薪資&amp;月投保薪資級距表'!$A$356,
IF(AND(E6&gt;='[3]實際薪資&amp;月投保薪資級距表'!$D$36,E6&lt;='[3]實際薪資&amp;月投保薪資級距表'!$E$36,$A$26),E6)))))))))))))))))))))))))))))))))</f>
        <v>8</v>
      </c>
    </row>
  </sheetData>
  <sheetProtection password="CC5F" sheet="1" objects="1" scenarios="1"/>
  <protectedRanges>
    <protectedRange sqref="C3 B5:C5 C6 E6" name="範圍1"/>
  </protectedRanges>
  <mergeCells count="6">
    <mergeCell ref="A1:R1"/>
    <mergeCell ref="A2:R2"/>
    <mergeCell ref="A6:B6"/>
    <mergeCell ref="A3:B3"/>
    <mergeCell ref="D3:E3"/>
    <mergeCell ref="F3:K3"/>
  </mergeCells>
  <phoneticPr fontId="1" type="noConversion"/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9"/>
  <sheetViews>
    <sheetView topLeftCell="A1181" workbookViewId="0">
      <selection activeCell="H963" sqref="H963"/>
    </sheetView>
  </sheetViews>
  <sheetFormatPr defaultColWidth="8.875" defaultRowHeight="16.5"/>
  <cols>
    <col min="1" max="1" width="9.5" style="105" bestFit="1" customWidth="1"/>
    <col min="2" max="2" width="4.875" style="105" bestFit="1" customWidth="1"/>
    <col min="3" max="4" width="3.75" style="105" bestFit="1" customWidth="1"/>
    <col min="5" max="5" width="5.75" style="105" bestFit="1" customWidth="1"/>
    <col min="6" max="16384" width="8.875" style="105"/>
  </cols>
  <sheetData>
    <row r="1" spans="1:5" ht="17.25" thickBot="1">
      <c r="A1" s="103" t="s">
        <v>75</v>
      </c>
      <c r="B1" s="104" t="s">
        <v>76</v>
      </c>
      <c r="C1" s="104" t="s">
        <v>77</v>
      </c>
      <c r="D1" s="104" t="s">
        <v>78</v>
      </c>
      <c r="E1" s="104" t="s">
        <v>18</v>
      </c>
    </row>
    <row r="2" spans="1:5" ht="17.25" thickBot="1">
      <c r="A2" s="106">
        <v>1070901</v>
      </c>
      <c r="B2" s="107">
        <v>107</v>
      </c>
      <c r="C2" s="108">
        <v>9</v>
      </c>
      <c r="D2" s="108">
        <v>1</v>
      </c>
      <c r="E2" s="108" t="s">
        <v>79</v>
      </c>
    </row>
    <row r="3" spans="1:5" ht="17.25" thickBot="1">
      <c r="A3" s="106">
        <v>1070902</v>
      </c>
      <c r="B3" s="107">
        <v>107</v>
      </c>
      <c r="C3" s="108">
        <v>9</v>
      </c>
      <c r="D3" s="108">
        <v>2</v>
      </c>
      <c r="E3" s="108" t="s">
        <v>78</v>
      </c>
    </row>
    <row r="4" spans="1:5" ht="17.25" thickBot="1">
      <c r="A4" s="106">
        <v>1070903</v>
      </c>
      <c r="B4" s="107">
        <v>107</v>
      </c>
      <c r="C4" s="108">
        <v>9</v>
      </c>
      <c r="D4" s="108">
        <v>3</v>
      </c>
      <c r="E4" s="108" t="s">
        <v>80</v>
      </c>
    </row>
    <row r="5" spans="1:5" ht="17.25" thickBot="1">
      <c r="A5" s="106">
        <v>1070904</v>
      </c>
      <c r="B5" s="107">
        <v>107</v>
      </c>
      <c r="C5" s="108">
        <v>9</v>
      </c>
      <c r="D5" s="108">
        <v>4</v>
      </c>
      <c r="E5" s="108" t="s">
        <v>81</v>
      </c>
    </row>
    <row r="6" spans="1:5" ht="17.25" thickBot="1">
      <c r="A6" s="106">
        <v>1070905</v>
      </c>
      <c r="B6" s="107">
        <v>107</v>
      </c>
      <c r="C6" s="108">
        <v>9</v>
      </c>
      <c r="D6" s="108">
        <v>5</v>
      </c>
      <c r="E6" s="108" t="s">
        <v>82</v>
      </c>
    </row>
    <row r="7" spans="1:5" ht="17.25" thickBot="1">
      <c r="A7" s="106">
        <v>1070906</v>
      </c>
      <c r="B7" s="107">
        <v>107</v>
      </c>
      <c r="C7" s="108">
        <v>9</v>
      </c>
      <c r="D7" s="108">
        <v>6</v>
      </c>
      <c r="E7" s="108" t="s">
        <v>83</v>
      </c>
    </row>
    <row r="8" spans="1:5" ht="17.25" thickBot="1">
      <c r="A8" s="106">
        <v>1070907</v>
      </c>
      <c r="B8" s="107">
        <v>107</v>
      </c>
      <c r="C8" s="108">
        <v>9</v>
      </c>
      <c r="D8" s="108">
        <v>7</v>
      </c>
      <c r="E8" s="108" t="s">
        <v>84</v>
      </c>
    </row>
    <row r="9" spans="1:5" ht="17.25" thickBot="1">
      <c r="A9" s="106">
        <v>1070908</v>
      </c>
      <c r="B9" s="107">
        <v>107</v>
      </c>
      <c r="C9" s="108">
        <v>9</v>
      </c>
      <c r="D9" s="108">
        <v>8</v>
      </c>
      <c r="E9" s="108" t="s">
        <v>79</v>
      </c>
    </row>
    <row r="10" spans="1:5" ht="17.25" thickBot="1">
      <c r="A10" s="106">
        <v>1070909</v>
      </c>
      <c r="B10" s="107">
        <v>107</v>
      </c>
      <c r="C10" s="108">
        <v>9</v>
      </c>
      <c r="D10" s="108">
        <v>9</v>
      </c>
      <c r="E10" s="108" t="s">
        <v>78</v>
      </c>
    </row>
    <row r="11" spans="1:5" ht="17.25" thickBot="1">
      <c r="A11" s="106">
        <v>1070910</v>
      </c>
      <c r="B11" s="107">
        <v>107</v>
      </c>
      <c r="C11" s="108">
        <v>9</v>
      </c>
      <c r="D11" s="108">
        <v>10</v>
      </c>
      <c r="E11" s="108" t="s">
        <v>80</v>
      </c>
    </row>
    <row r="12" spans="1:5" ht="17.25" thickBot="1">
      <c r="A12" s="106">
        <v>1070911</v>
      </c>
      <c r="B12" s="107">
        <v>107</v>
      </c>
      <c r="C12" s="108">
        <v>9</v>
      </c>
      <c r="D12" s="108">
        <v>11</v>
      </c>
      <c r="E12" s="108" t="s">
        <v>81</v>
      </c>
    </row>
    <row r="13" spans="1:5" ht="17.25" thickBot="1">
      <c r="A13" s="106">
        <v>1070912</v>
      </c>
      <c r="B13" s="107">
        <v>107</v>
      </c>
      <c r="C13" s="108">
        <v>9</v>
      </c>
      <c r="D13" s="108">
        <v>12</v>
      </c>
      <c r="E13" s="108" t="s">
        <v>82</v>
      </c>
    </row>
    <row r="14" spans="1:5" ht="17.25" thickBot="1">
      <c r="A14" s="106">
        <v>1070913</v>
      </c>
      <c r="B14" s="107">
        <v>107</v>
      </c>
      <c r="C14" s="108">
        <v>9</v>
      </c>
      <c r="D14" s="108">
        <v>13</v>
      </c>
      <c r="E14" s="108" t="s">
        <v>83</v>
      </c>
    </row>
    <row r="15" spans="1:5" ht="17.25" thickBot="1">
      <c r="A15" s="106">
        <v>1070914</v>
      </c>
      <c r="B15" s="107">
        <v>107</v>
      </c>
      <c r="C15" s="108">
        <v>9</v>
      </c>
      <c r="D15" s="108">
        <v>14</v>
      </c>
      <c r="E15" s="108" t="s">
        <v>84</v>
      </c>
    </row>
    <row r="16" spans="1:5" ht="17.25" thickBot="1">
      <c r="A16" s="106">
        <v>1070915</v>
      </c>
      <c r="B16" s="107">
        <v>107</v>
      </c>
      <c r="C16" s="108">
        <v>9</v>
      </c>
      <c r="D16" s="108">
        <v>15</v>
      </c>
      <c r="E16" s="108" t="s">
        <v>79</v>
      </c>
    </row>
    <row r="17" spans="1:5" ht="17.25" thickBot="1">
      <c r="A17" s="106">
        <v>1070916</v>
      </c>
      <c r="B17" s="107">
        <v>107</v>
      </c>
      <c r="C17" s="108">
        <v>9</v>
      </c>
      <c r="D17" s="108">
        <v>16</v>
      </c>
      <c r="E17" s="108" t="s">
        <v>78</v>
      </c>
    </row>
    <row r="18" spans="1:5" ht="17.25" thickBot="1">
      <c r="A18" s="106">
        <v>1070917</v>
      </c>
      <c r="B18" s="107">
        <v>107</v>
      </c>
      <c r="C18" s="108">
        <v>9</v>
      </c>
      <c r="D18" s="108">
        <v>17</v>
      </c>
      <c r="E18" s="108" t="s">
        <v>80</v>
      </c>
    </row>
    <row r="19" spans="1:5" ht="17.25" thickBot="1">
      <c r="A19" s="106">
        <v>1070918</v>
      </c>
      <c r="B19" s="107">
        <v>107</v>
      </c>
      <c r="C19" s="108">
        <v>9</v>
      </c>
      <c r="D19" s="108">
        <v>18</v>
      </c>
      <c r="E19" s="108" t="s">
        <v>81</v>
      </c>
    </row>
    <row r="20" spans="1:5" ht="17.25" thickBot="1">
      <c r="A20" s="106">
        <v>1070919</v>
      </c>
      <c r="B20" s="107">
        <v>107</v>
      </c>
      <c r="C20" s="108">
        <v>9</v>
      </c>
      <c r="D20" s="108">
        <v>19</v>
      </c>
      <c r="E20" s="108" t="s">
        <v>82</v>
      </c>
    </row>
    <row r="21" spans="1:5" ht="17.25" thickBot="1">
      <c r="A21" s="106">
        <v>1070920</v>
      </c>
      <c r="B21" s="107">
        <v>107</v>
      </c>
      <c r="C21" s="108">
        <v>9</v>
      </c>
      <c r="D21" s="108">
        <v>20</v>
      </c>
      <c r="E21" s="108" t="s">
        <v>83</v>
      </c>
    </row>
    <row r="22" spans="1:5" ht="17.25" thickBot="1">
      <c r="A22" s="106">
        <v>1070921</v>
      </c>
      <c r="B22" s="107">
        <v>107</v>
      </c>
      <c r="C22" s="108">
        <v>9</v>
      </c>
      <c r="D22" s="108">
        <v>21</v>
      </c>
      <c r="E22" s="108" t="s">
        <v>84</v>
      </c>
    </row>
    <row r="23" spans="1:5" ht="17.25" thickBot="1">
      <c r="A23" s="106">
        <v>1070922</v>
      </c>
      <c r="B23" s="107">
        <v>107</v>
      </c>
      <c r="C23" s="108">
        <v>9</v>
      </c>
      <c r="D23" s="108">
        <v>22</v>
      </c>
      <c r="E23" s="108" t="s">
        <v>79</v>
      </c>
    </row>
    <row r="24" spans="1:5" ht="17.25" thickBot="1">
      <c r="A24" s="106">
        <v>1070923</v>
      </c>
      <c r="B24" s="107">
        <v>107</v>
      </c>
      <c r="C24" s="108">
        <v>9</v>
      </c>
      <c r="D24" s="108">
        <v>23</v>
      </c>
      <c r="E24" s="108" t="s">
        <v>78</v>
      </c>
    </row>
    <row r="25" spans="1:5" ht="17.25" thickBot="1">
      <c r="A25" s="106">
        <v>1070924</v>
      </c>
      <c r="B25" s="107">
        <v>107</v>
      </c>
      <c r="C25" s="108">
        <v>9</v>
      </c>
      <c r="D25" s="108">
        <v>24</v>
      </c>
      <c r="E25" s="108" t="s">
        <v>80</v>
      </c>
    </row>
    <row r="26" spans="1:5" ht="17.25" thickBot="1">
      <c r="A26" s="106">
        <v>1070925</v>
      </c>
      <c r="B26" s="107">
        <v>107</v>
      </c>
      <c r="C26" s="108">
        <v>9</v>
      </c>
      <c r="D26" s="108">
        <v>25</v>
      </c>
      <c r="E26" s="108" t="s">
        <v>81</v>
      </c>
    </row>
    <row r="27" spans="1:5" ht="17.25" thickBot="1">
      <c r="A27" s="106">
        <v>1070926</v>
      </c>
      <c r="B27" s="107">
        <v>107</v>
      </c>
      <c r="C27" s="108">
        <v>9</v>
      </c>
      <c r="D27" s="108">
        <v>26</v>
      </c>
      <c r="E27" s="108" t="s">
        <v>82</v>
      </c>
    </row>
    <row r="28" spans="1:5" ht="17.25" thickBot="1">
      <c r="A28" s="106">
        <v>1070927</v>
      </c>
      <c r="B28" s="107">
        <v>107</v>
      </c>
      <c r="C28" s="108">
        <v>9</v>
      </c>
      <c r="D28" s="108">
        <v>27</v>
      </c>
      <c r="E28" s="108" t="s">
        <v>83</v>
      </c>
    </row>
    <row r="29" spans="1:5" ht="17.25" thickBot="1">
      <c r="A29" s="106">
        <v>1070928</v>
      </c>
      <c r="B29" s="107">
        <v>107</v>
      </c>
      <c r="C29" s="108">
        <v>9</v>
      </c>
      <c r="D29" s="108">
        <v>28</v>
      </c>
      <c r="E29" s="108" t="s">
        <v>84</v>
      </c>
    </row>
    <row r="30" spans="1:5" ht="17.25" thickBot="1">
      <c r="A30" s="106">
        <v>1070929</v>
      </c>
      <c r="B30" s="107">
        <v>107</v>
      </c>
      <c r="C30" s="108">
        <v>9</v>
      </c>
      <c r="D30" s="108">
        <v>29</v>
      </c>
      <c r="E30" s="108" t="s">
        <v>79</v>
      </c>
    </row>
    <row r="31" spans="1:5" ht="17.25" thickBot="1">
      <c r="A31" s="106">
        <v>1070930</v>
      </c>
      <c r="B31" s="107">
        <v>107</v>
      </c>
      <c r="C31" s="108">
        <v>9</v>
      </c>
      <c r="D31" s="108">
        <v>30</v>
      </c>
      <c r="E31" s="108" t="s">
        <v>78</v>
      </c>
    </row>
    <row r="32" spans="1:5" ht="17.25" thickBot="1">
      <c r="A32" s="106">
        <v>1071001</v>
      </c>
      <c r="B32" s="107">
        <v>107</v>
      </c>
      <c r="C32" s="108">
        <v>10</v>
      </c>
      <c r="D32" s="108">
        <v>1</v>
      </c>
      <c r="E32" s="108" t="s">
        <v>80</v>
      </c>
    </row>
    <row r="33" spans="1:5" ht="17.25" thickBot="1">
      <c r="A33" s="106">
        <v>1071002</v>
      </c>
      <c r="B33" s="107">
        <v>107</v>
      </c>
      <c r="C33" s="108">
        <v>10</v>
      </c>
      <c r="D33" s="108">
        <v>2</v>
      </c>
      <c r="E33" s="108" t="s">
        <v>81</v>
      </c>
    </row>
    <row r="34" spans="1:5" ht="17.25" thickBot="1">
      <c r="A34" s="106">
        <v>1071003</v>
      </c>
      <c r="B34" s="107">
        <v>107</v>
      </c>
      <c r="C34" s="108">
        <v>10</v>
      </c>
      <c r="D34" s="108">
        <v>3</v>
      </c>
      <c r="E34" s="108" t="s">
        <v>82</v>
      </c>
    </row>
    <row r="35" spans="1:5" ht="17.25" thickBot="1">
      <c r="A35" s="106">
        <v>1071004</v>
      </c>
      <c r="B35" s="107">
        <v>107</v>
      </c>
      <c r="C35" s="108">
        <v>10</v>
      </c>
      <c r="D35" s="108">
        <v>4</v>
      </c>
      <c r="E35" s="108" t="s">
        <v>83</v>
      </c>
    </row>
    <row r="36" spans="1:5" ht="17.25" thickBot="1">
      <c r="A36" s="106">
        <v>1071005</v>
      </c>
      <c r="B36" s="107">
        <v>107</v>
      </c>
      <c r="C36" s="108">
        <v>10</v>
      </c>
      <c r="D36" s="108">
        <v>5</v>
      </c>
      <c r="E36" s="108" t="s">
        <v>84</v>
      </c>
    </row>
    <row r="37" spans="1:5" ht="17.25" thickBot="1">
      <c r="A37" s="106">
        <v>1071006</v>
      </c>
      <c r="B37" s="107">
        <v>107</v>
      </c>
      <c r="C37" s="108">
        <v>10</v>
      </c>
      <c r="D37" s="108">
        <v>6</v>
      </c>
      <c r="E37" s="108" t="s">
        <v>79</v>
      </c>
    </row>
    <row r="38" spans="1:5" ht="17.25" thickBot="1">
      <c r="A38" s="106">
        <v>1071007</v>
      </c>
      <c r="B38" s="107">
        <v>107</v>
      </c>
      <c r="C38" s="108">
        <v>10</v>
      </c>
      <c r="D38" s="108">
        <v>7</v>
      </c>
      <c r="E38" s="108" t="s">
        <v>78</v>
      </c>
    </row>
    <row r="39" spans="1:5" ht="17.25" thickBot="1">
      <c r="A39" s="106">
        <v>1071008</v>
      </c>
      <c r="B39" s="107">
        <v>107</v>
      </c>
      <c r="C39" s="108">
        <v>10</v>
      </c>
      <c r="D39" s="108">
        <v>8</v>
      </c>
      <c r="E39" s="108" t="s">
        <v>80</v>
      </c>
    </row>
    <row r="40" spans="1:5" ht="17.25" thickBot="1">
      <c r="A40" s="106">
        <v>1071009</v>
      </c>
      <c r="B40" s="107">
        <v>107</v>
      </c>
      <c r="C40" s="108">
        <v>10</v>
      </c>
      <c r="D40" s="108">
        <v>9</v>
      </c>
      <c r="E40" s="108" t="s">
        <v>81</v>
      </c>
    </row>
    <row r="41" spans="1:5" ht="17.25" thickBot="1">
      <c r="A41" s="106">
        <v>1071010</v>
      </c>
      <c r="B41" s="107">
        <v>107</v>
      </c>
      <c r="C41" s="108">
        <v>10</v>
      </c>
      <c r="D41" s="108">
        <v>10</v>
      </c>
      <c r="E41" s="108" t="s">
        <v>82</v>
      </c>
    </row>
    <row r="42" spans="1:5" ht="17.25" thickBot="1">
      <c r="A42" s="106">
        <v>1071011</v>
      </c>
      <c r="B42" s="107">
        <v>107</v>
      </c>
      <c r="C42" s="108">
        <v>10</v>
      </c>
      <c r="D42" s="108">
        <v>11</v>
      </c>
      <c r="E42" s="108" t="s">
        <v>83</v>
      </c>
    </row>
    <row r="43" spans="1:5" ht="17.25" thickBot="1">
      <c r="A43" s="106">
        <v>1071012</v>
      </c>
      <c r="B43" s="107">
        <v>107</v>
      </c>
      <c r="C43" s="108">
        <v>10</v>
      </c>
      <c r="D43" s="108">
        <v>12</v>
      </c>
      <c r="E43" s="108" t="s">
        <v>84</v>
      </c>
    </row>
    <row r="44" spans="1:5" ht="17.25" thickBot="1">
      <c r="A44" s="106">
        <v>1071013</v>
      </c>
      <c r="B44" s="107">
        <v>107</v>
      </c>
      <c r="C44" s="108">
        <v>10</v>
      </c>
      <c r="D44" s="108">
        <v>13</v>
      </c>
      <c r="E44" s="108" t="s">
        <v>79</v>
      </c>
    </row>
    <row r="45" spans="1:5" ht="17.25" thickBot="1">
      <c r="A45" s="106">
        <v>1071014</v>
      </c>
      <c r="B45" s="107">
        <v>107</v>
      </c>
      <c r="C45" s="108">
        <v>10</v>
      </c>
      <c r="D45" s="108">
        <v>14</v>
      </c>
      <c r="E45" s="108" t="s">
        <v>78</v>
      </c>
    </row>
    <row r="46" spans="1:5" ht="17.25" thickBot="1">
      <c r="A46" s="106">
        <v>1071015</v>
      </c>
      <c r="B46" s="107">
        <v>107</v>
      </c>
      <c r="C46" s="108">
        <v>10</v>
      </c>
      <c r="D46" s="108">
        <v>15</v>
      </c>
      <c r="E46" s="108" t="s">
        <v>80</v>
      </c>
    </row>
    <row r="47" spans="1:5" ht="17.25" thickBot="1">
      <c r="A47" s="106">
        <v>1071016</v>
      </c>
      <c r="B47" s="107">
        <v>107</v>
      </c>
      <c r="C47" s="108">
        <v>10</v>
      </c>
      <c r="D47" s="108">
        <v>16</v>
      </c>
      <c r="E47" s="108" t="s">
        <v>81</v>
      </c>
    </row>
    <row r="48" spans="1:5" ht="17.25" thickBot="1">
      <c r="A48" s="106">
        <v>1071017</v>
      </c>
      <c r="B48" s="107">
        <v>107</v>
      </c>
      <c r="C48" s="108">
        <v>10</v>
      </c>
      <c r="D48" s="108">
        <v>17</v>
      </c>
      <c r="E48" s="108" t="s">
        <v>82</v>
      </c>
    </row>
    <row r="49" spans="1:5" ht="17.25" thickBot="1">
      <c r="A49" s="106">
        <v>1071018</v>
      </c>
      <c r="B49" s="107">
        <v>107</v>
      </c>
      <c r="C49" s="108">
        <v>10</v>
      </c>
      <c r="D49" s="108">
        <v>18</v>
      </c>
      <c r="E49" s="108" t="s">
        <v>83</v>
      </c>
    </row>
    <row r="50" spans="1:5" ht="17.25" thickBot="1">
      <c r="A50" s="106">
        <v>1071019</v>
      </c>
      <c r="B50" s="107">
        <v>107</v>
      </c>
      <c r="C50" s="108">
        <v>10</v>
      </c>
      <c r="D50" s="108">
        <v>19</v>
      </c>
      <c r="E50" s="108" t="s">
        <v>84</v>
      </c>
    </row>
    <row r="51" spans="1:5" ht="17.25" thickBot="1">
      <c r="A51" s="106">
        <v>1071020</v>
      </c>
      <c r="B51" s="107">
        <v>107</v>
      </c>
      <c r="C51" s="108">
        <v>10</v>
      </c>
      <c r="D51" s="108">
        <v>20</v>
      </c>
      <c r="E51" s="108" t="s">
        <v>79</v>
      </c>
    </row>
    <row r="52" spans="1:5" ht="17.25" thickBot="1">
      <c r="A52" s="106">
        <v>1071021</v>
      </c>
      <c r="B52" s="107">
        <v>107</v>
      </c>
      <c r="C52" s="108">
        <v>10</v>
      </c>
      <c r="D52" s="108">
        <v>21</v>
      </c>
      <c r="E52" s="108" t="s">
        <v>78</v>
      </c>
    </row>
    <row r="53" spans="1:5" ht="17.25" thickBot="1">
      <c r="A53" s="106">
        <v>1071022</v>
      </c>
      <c r="B53" s="107">
        <v>107</v>
      </c>
      <c r="C53" s="108">
        <v>10</v>
      </c>
      <c r="D53" s="108">
        <v>22</v>
      </c>
      <c r="E53" s="108" t="s">
        <v>80</v>
      </c>
    </row>
    <row r="54" spans="1:5" ht="17.25" thickBot="1">
      <c r="A54" s="106">
        <v>1071023</v>
      </c>
      <c r="B54" s="107">
        <v>107</v>
      </c>
      <c r="C54" s="108">
        <v>10</v>
      </c>
      <c r="D54" s="108">
        <v>23</v>
      </c>
      <c r="E54" s="108" t="s">
        <v>81</v>
      </c>
    </row>
    <row r="55" spans="1:5" ht="17.25" thickBot="1">
      <c r="A55" s="106">
        <v>1071024</v>
      </c>
      <c r="B55" s="107">
        <v>107</v>
      </c>
      <c r="C55" s="108">
        <v>10</v>
      </c>
      <c r="D55" s="108">
        <v>24</v>
      </c>
      <c r="E55" s="108" t="s">
        <v>82</v>
      </c>
    </row>
    <row r="56" spans="1:5" ht="17.25" thickBot="1">
      <c r="A56" s="106">
        <v>1071025</v>
      </c>
      <c r="B56" s="107">
        <v>107</v>
      </c>
      <c r="C56" s="108">
        <v>10</v>
      </c>
      <c r="D56" s="108">
        <v>25</v>
      </c>
      <c r="E56" s="108" t="s">
        <v>83</v>
      </c>
    </row>
    <row r="57" spans="1:5" ht="17.25" thickBot="1">
      <c r="A57" s="106">
        <v>1071026</v>
      </c>
      <c r="B57" s="107">
        <v>107</v>
      </c>
      <c r="C57" s="108">
        <v>10</v>
      </c>
      <c r="D57" s="108">
        <v>26</v>
      </c>
      <c r="E57" s="108" t="s">
        <v>84</v>
      </c>
    </row>
    <row r="58" spans="1:5" ht="17.25" thickBot="1">
      <c r="A58" s="106">
        <v>1071027</v>
      </c>
      <c r="B58" s="107">
        <v>107</v>
      </c>
      <c r="C58" s="108">
        <v>10</v>
      </c>
      <c r="D58" s="108">
        <v>27</v>
      </c>
      <c r="E58" s="108" t="s">
        <v>79</v>
      </c>
    </row>
    <row r="59" spans="1:5" ht="17.25" thickBot="1">
      <c r="A59" s="106">
        <v>1071028</v>
      </c>
      <c r="B59" s="107">
        <v>107</v>
      </c>
      <c r="C59" s="108">
        <v>10</v>
      </c>
      <c r="D59" s="108">
        <v>28</v>
      </c>
      <c r="E59" s="108" t="s">
        <v>78</v>
      </c>
    </row>
    <row r="60" spans="1:5" ht="17.25" thickBot="1">
      <c r="A60" s="106">
        <v>1071029</v>
      </c>
      <c r="B60" s="107">
        <v>107</v>
      </c>
      <c r="C60" s="108">
        <v>10</v>
      </c>
      <c r="D60" s="108">
        <v>29</v>
      </c>
      <c r="E60" s="108" t="s">
        <v>80</v>
      </c>
    </row>
    <row r="61" spans="1:5" ht="17.25" thickBot="1">
      <c r="A61" s="106">
        <v>1071030</v>
      </c>
      <c r="B61" s="107">
        <v>107</v>
      </c>
      <c r="C61" s="108">
        <v>10</v>
      </c>
      <c r="D61" s="108">
        <v>30</v>
      </c>
      <c r="E61" s="108" t="s">
        <v>81</v>
      </c>
    </row>
    <row r="62" spans="1:5" ht="17.25" thickBot="1">
      <c r="A62" s="106">
        <v>1071031</v>
      </c>
      <c r="B62" s="107">
        <v>107</v>
      </c>
      <c r="C62" s="108">
        <v>10</v>
      </c>
      <c r="D62" s="108">
        <v>31</v>
      </c>
      <c r="E62" s="108" t="s">
        <v>82</v>
      </c>
    </row>
    <row r="63" spans="1:5" ht="17.25" thickBot="1">
      <c r="A63" s="106">
        <v>1071101</v>
      </c>
      <c r="B63" s="107">
        <v>107</v>
      </c>
      <c r="C63" s="108">
        <v>11</v>
      </c>
      <c r="D63" s="108">
        <v>1</v>
      </c>
      <c r="E63" s="108" t="s">
        <v>83</v>
      </c>
    </row>
    <row r="64" spans="1:5" ht="17.25" thickBot="1">
      <c r="A64" s="106">
        <v>1071102</v>
      </c>
      <c r="B64" s="107">
        <v>107</v>
      </c>
      <c r="C64" s="108">
        <v>11</v>
      </c>
      <c r="D64" s="108">
        <v>2</v>
      </c>
      <c r="E64" s="108" t="s">
        <v>84</v>
      </c>
    </row>
    <row r="65" spans="1:5" ht="17.25" thickBot="1">
      <c r="A65" s="106">
        <v>1071103</v>
      </c>
      <c r="B65" s="107">
        <v>107</v>
      </c>
      <c r="C65" s="108">
        <v>11</v>
      </c>
      <c r="D65" s="108">
        <v>3</v>
      </c>
      <c r="E65" s="108" t="s">
        <v>79</v>
      </c>
    </row>
    <row r="66" spans="1:5" ht="17.25" thickBot="1">
      <c r="A66" s="106">
        <v>1071104</v>
      </c>
      <c r="B66" s="107">
        <v>107</v>
      </c>
      <c r="C66" s="108">
        <v>11</v>
      </c>
      <c r="D66" s="108">
        <v>4</v>
      </c>
      <c r="E66" s="108" t="s">
        <v>78</v>
      </c>
    </row>
    <row r="67" spans="1:5" ht="17.25" thickBot="1">
      <c r="A67" s="106">
        <v>1071105</v>
      </c>
      <c r="B67" s="107">
        <v>107</v>
      </c>
      <c r="C67" s="108">
        <v>11</v>
      </c>
      <c r="D67" s="108">
        <v>5</v>
      </c>
      <c r="E67" s="108" t="s">
        <v>80</v>
      </c>
    </row>
    <row r="68" spans="1:5" ht="17.25" thickBot="1">
      <c r="A68" s="106">
        <v>1071106</v>
      </c>
      <c r="B68" s="107">
        <v>107</v>
      </c>
      <c r="C68" s="108">
        <v>11</v>
      </c>
      <c r="D68" s="108">
        <v>6</v>
      </c>
      <c r="E68" s="108" t="s">
        <v>81</v>
      </c>
    </row>
    <row r="69" spans="1:5" ht="17.25" thickBot="1">
      <c r="A69" s="106">
        <v>1071107</v>
      </c>
      <c r="B69" s="107">
        <v>107</v>
      </c>
      <c r="C69" s="108">
        <v>11</v>
      </c>
      <c r="D69" s="108">
        <v>7</v>
      </c>
      <c r="E69" s="108" t="s">
        <v>82</v>
      </c>
    </row>
    <row r="70" spans="1:5" ht="17.25" thickBot="1">
      <c r="A70" s="106">
        <v>1071108</v>
      </c>
      <c r="B70" s="107">
        <v>107</v>
      </c>
      <c r="C70" s="108">
        <v>11</v>
      </c>
      <c r="D70" s="108">
        <v>8</v>
      </c>
      <c r="E70" s="108" t="s">
        <v>83</v>
      </c>
    </row>
    <row r="71" spans="1:5" ht="17.25" thickBot="1">
      <c r="A71" s="106">
        <v>1071109</v>
      </c>
      <c r="B71" s="107">
        <v>107</v>
      </c>
      <c r="C71" s="108">
        <v>11</v>
      </c>
      <c r="D71" s="108">
        <v>9</v>
      </c>
      <c r="E71" s="108" t="s">
        <v>84</v>
      </c>
    </row>
    <row r="72" spans="1:5" ht="17.25" thickBot="1">
      <c r="A72" s="106">
        <v>1071110</v>
      </c>
      <c r="B72" s="107">
        <v>107</v>
      </c>
      <c r="C72" s="108">
        <v>11</v>
      </c>
      <c r="D72" s="108">
        <v>10</v>
      </c>
      <c r="E72" s="108" t="s">
        <v>79</v>
      </c>
    </row>
    <row r="73" spans="1:5" ht="17.25" thickBot="1">
      <c r="A73" s="106">
        <v>1071111</v>
      </c>
      <c r="B73" s="107">
        <v>107</v>
      </c>
      <c r="C73" s="108">
        <v>11</v>
      </c>
      <c r="D73" s="108">
        <v>11</v>
      </c>
      <c r="E73" s="108" t="s">
        <v>78</v>
      </c>
    </row>
    <row r="74" spans="1:5" ht="17.25" thickBot="1">
      <c r="A74" s="106">
        <v>1071112</v>
      </c>
      <c r="B74" s="107">
        <v>107</v>
      </c>
      <c r="C74" s="108">
        <v>11</v>
      </c>
      <c r="D74" s="108">
        <v>12</v>
      </c>
      <c r="E74" s="108" t="s">
        <v>80</v>
      </c>
    </row>
    <row r="75" spans="1:5" ht="17.25" thickBot="1">
      <c r="A75" s="106">
        <v>1071113</v>
      </c>
      <c r="B75" s="107">
        <v>107</v>
      </c>
      <c r="C75" s="108">
        <v>11</v>
      </c>
      <c r="D75" s="108">
        <v>13</v>
      </c>
      <c r="E75" s="108" t="s">
        <v>81</v>
      </c>
    </row>
    <row r="76" spans="1:5" ht="17.25" thickBot="1">
      <c r="A76" s="106">
        <v>1071114</v>
      </c>
      <c r="B76" s="107">
        <v>107</v>
      </c>
      <c r="C76" s="108">
        <v>11</v>
      </c>
      <c r="D76" s="108">
        <v>14</v>
      </c>
      <c r="E76" s="108" t="s">
        <v>82</v>
      </c>
    </row>
    <row r="77" spans="1:5" ht="17.25" thickBot="1">
      <c r="A77" s="106">
        <v>1071115</v>
      </c>
      <c r="B77" s="107">
        <v>107</v>
      </c>
      <c r="C77" s="108">
        <v>11</v>
      </c>
      <c r="D77" s="108">
        <v>15</v>
      </c>
      <c r="E77" s="108" t="s">
        <v>83</v>
      </c>
    </row>
    <row r="78" spans="1:5" ht="17.25" thickBot="1">
      <c r="A78" s="106">
        <v>1071116</v>
      </c>
      <c r="B78" s="107">
        <v>107</v>
      </c>
      <c r="C78" s="108">
        <v>11</v>
      </c>
      <c r="D78" s="108">
        <v>16</v>
      </c>
      <c r="E78" s="108" t="s">
        <v>84</v>
      </c>
    </row>
    <row r="79" spans="1:5" ht="17.25" thickBot="1">
      <c r="A79" s="106">
        <v>1071117</v>
      </c>
      <c r="B79" s="107">
        <v>107</v>
      </c>
      <c r="C79" s="108">
        <v>11</v>
      </c>
      <c r="D79" s="108">
        <v>17</v>
      </c>
      <c r="E79" s="108" t="s">
        <v>79</v>
      </c>
    </row>
    <row r="80" spans="1:5" ht="17.25" thickBot="1">
      <c r="A80" s="106">
        <v>1071118</v>
      </c>
      <c r="B80" s="107">
        <v>107</v>
      </c>
      <c r="C80" s="108">
        <v>11</v>
      </c>
      <c r="D80" s="108">
        <v>18</v>
      </c>
      <c r="E80" s="108" t="s">
        <v>78</v>
      </c>
    </row>
    <row r="81" spans="1:5" ht="17.25" thickBot="1">
      <c r="A81" s="106">
        <v>1071119</v>
      </c>
      <c r="B81" s="107">
        <v>107</v>
      </c>
      <c r="C81" s="108">
        <v>11</v>
      </c>
      <c r="D81" s="108">
        <v>19</v>
      </c>
      <c r="E81" s="108" t="s">
        <v>80</v>
      </c>
    </row>
    <row r="82" spans="1:5" ht="17.25" thickBot="1">
      <c r="A82" s="106">
        <v>1071120</v>
      </c>
      <c r="B82" s="107">
        <v>107</v>
      </c>
      <c r="C82" s="108">
        <v>11</v>
      </c>
      <c r="D82" s="108">
        <v>20</v>
      </c>
      <c r="E82" s="108" t="s">
        <v>81</v>
      </c>
    </row>
    <row r="83" spans="1:5" ht="17.25" thickBot="1">
      <c r="A83" s="106">
        <v>1071121</v>
      </c>
      <c r="B83" s="107">
        <v>107</v>
      </c>
      <c r="C83" s="108">
        <v>11</v>
      </c>
      <c r="D83" s="108">
        <v>21</v>
      </c>
      <c r="E83" s="108" t="s">
        <v>82</v>
      </c>
    </row>
    <row r="84" spans="1:5" ht="17.25" thickBot="1">
      <c r="A84" s="106">
        <v>1071122</v>
      </c>
      <c r="B84" s="107">
        <v>107</v>
      </c>
      <c r="C84" s="108">
        <v>11</v>
      </c>
      <c r="D84" s="108">
        <v>22</v>
      </c>
      <c r="E84" s="108" t="s">
        <v>83</v>
      </c>
    </row>
    <row r="85" spans="1:5" ht="17.25" thickBot="1">
      <c r="A85" s="106">
        <v>1071123</v>
      </c>
      <c r="B85" s="107">
        <v>107</v>
      </c>
      <c r="C85" s="108">
        <v>11</v>
      </c>
      <c r="D85" s="108">
        <v>23</v>
      </c>
      <c r="E85" s="108" t="s">
        <v>84</v>
      </c>
    </row>
    <row r="86" spans="1:5" ht="17.25" thickBot="1">
      <c r="A86" s="106">
        <v>1071124</v>
      </c>
      <c r="B86" s="107">
        <v>107</v>
      </c>
      <c r="C86" s="108">
        <v>11</v>
      </c>
      <c r="D86" s="108">
        <v>24</v>
      </c>
      <c r="E86" s="108" t="s">
        <v>79</v>
      </c>
    </row>
    <row r="87" spans="1:5" ht="17.25" thickBot="1">
      <c r="A87" s="106">
        <v>1071125</v>
      </c>
      <c r="B87" s="107">
        <v>107</v>
      </c>
      <c r="C87" s="108">
        <v>11</v>
      </c>
      <c r="D87" s="108">
        <v>25</v>
      </c>
      <c r="E87" s="108" t="s">
        <v>78</v>
      </c>
    </row>
    <row r="88" spans="1:5" ht="17.25" thickBot="1">
      <c r="A88" s="106">
        <v>1071126</v>
      </c>
      <c r="B88" s="107">
        <v>107</v>
      </c>
      <c r="C88" s="108">
        <v>11</v>
      </c>
      <c r="D88" s="108">
        <v>26</v>
      </c>
      <c r="E88" s="108" t="s">
        <v>80</v>
      </c>
    </row>
    <row r="89" spans="1:5" ht="17.25" thickBot="1">
      <c r="A89" s="106">
        <v>1071127</v>
      </c>
      <c r="B89" s="107">
        <v>107</v>
      </c>
      <c r="C89" s="108">
        <v>11</v>
      </c>
      <c r="D89" s="108">
        <v>27</v>
      </c>
      <c r="E89" s="108" t="s">
        <v>81</v>
      </c>
    </row>
    <row r="90" spans="1:5" ht="17.25" thickBot="1">
      <c r="A90" s="106">
        <v>1071128</v>
      </c>
      <c r="B90" s="107">
        <v>107</v>
      </c>
      <c r="C90" s="108">
        <v>11</v>
      </c>
      <c r="D90" s="108">
        <v>28</v>
      </c>
      <c r="E90" s="108" t="s">
        <v>82</v>
      </c>
    </row>
    <row r="91" spans="1:5" ht="17.25" thickBot="1">
      <c r="A91" s="106">
        <v>1071129</v>
      </c>
      <c r="B91" s="107">
        <v>107</v>
      </c>
      <c r="C91" s="108">
        <v>11</v>
      </c>
      <c r="D91" s="108">
        <v>29</v>
      </c>
      <c r="E91" s="108" t="s">
        <v>83</v>
      </c>
    </row>
    <row r="92" spans="1:5" ht="17.25" thickBot="1">
      <c r="A92" s="106">
        <v>1071130</v>
      </c>
      <c r="B92" s="107">
        <v>107</v>
      </c>
      <c r="C92" s="108">
        <v>11</v>
      </c>
      <c r="D92" s="108">
        <v>30</v>
      </c>
      <c r="E92" s="108" t="s">
        <v>84</v>
      </c>
    </row>
    <row r="93" spans="1:5" ht="17.25" thickBot="1">
      <c r="A93" s="106">
        <v>1071201</v>
      </c>
      <c r="B93" s="107">
        <v>107</v>
      </c>
      <c r="C93" s="108">
        <v>12</v>
      </c>
      <c r="D93" s="108">
        <v>1</v>
      </c>
      <c r="E93" s="108" t="s">
        <v>79</v>
      </c>
    </row>
    <row r="94" spans="1:5" ht="17.25" thickBot="1">
      <c r="A94" s="106">
        <v>1071202</v>
      </c>
      <c r="B94" s="107">
        <v>107</v>
      </c>
      <c r="C94" s="108">
        <v>12</v>
      </c>
      <c r="D94" s="108">
        <v>2</v>
      </c>
      <c r="E94" s="108" t="s">
        <v>78</v>
      </c>
    </row>
    <row r="95" spans="1:5" ht="17.25" thickBot="1">
      <c r="A95" s="106">
        <v>1071203</v>
      </c>
      <c r="B95" s="107">
        <v>107</v>
      </c>
      <c r="C95" s="108">
        <v>12</v>
      </c>
      <c r="D95" s="108">
        <v>3</v>
      </c>
      <c r="E95" s="108" t="s">
        <v>80</v>
      </c>
    </row>
    <row r="96" spans="1:5" ht="17.25" thickBot="1">
      <c r="A96" s="106">
        <v>1071204</v>
      </c>
      <c r="B96" s="107">
        <v>107</v>
      </c>
      <c r="C96" s="108">
        <v>12</v>
      </c>
      <c r="D96" s="108">
        <v>4</v>
      </c>
      <c r="E96" s="108" t="s">
        <v>81</v>
      </c>
    </row>
    <row r="97" spans="1:5" ht="17.25" thickBot="1">
      <c r="A97" s="106">
        <v>1071205</v>
      </c>
      <c r="B97" s="107">
        <v>107</v>
      </c>
      <c r="C97" s="108">
        <v>12</v>
      </c>
      <c r="D97" s="108">
        <v>5</v>
      </c>
      <c r="E97" s="108" t="s">
        <v>82</v>
      </c>
    </row>
    <row r="98" spans="1:5" ht="17.25" thickBot="1">
      <c r="A98" s="106">
        <v>1071206</v>
      </c>
      <c r="B98" s="107">
        <v>107</v>
      </c>
      <c r="C98" s="108">
        <v>12</v>
      </c>
      <c r="D98" s="108">
        <v>6</v>
      </c>
      <c r="E98" s="108" t="s">
        <v>83</v>
      </c>
    </row>
    <row r="99" spans="1:5" ht="17.25" thickBot="1">
      <c r="A99" s="106">
        <v>1071207</v>
      </c>
      <c r="B99" s="107">
        <v>107</v>
      </c>
      <c r="C99" s="108">
        <v>12</v>
      </c>
      <c r="D99" s="108">
        <v>7</v>
      </c>
      <c r="E99" s="108" t="s">
        <v>84</v>
      </c>
    </row>
    <row r="100" spans="1:5" ht="17.25" thickBot="1">
      <c r="A100" s="106">
        <v>1071208</v>
      </c>
      <c r="B100" s="107">
        <v>107</v>
      </c>
      <c r="C100" s="108">
        <v>12</v>
      </c>
      <c r="D100" s="108">
        <v>8</v>
      </c>
      <c r="E100" s="108" t="s">
        <v>79</v>
      </c>
    </row>
    <row r="101" spans="1:5" ht="17.25" thickBot="1">
      <c r="A101" s="106">
        <v>1071209</v>
      </c>
      <c r="B101" s="107">
        <v>107</v>
      </c>
      <c r="C101" s="108">
        <v>12</v>
      </c>
      <c r="D101" s="108">
        <v>9</v>
      </c>
      <c r="E101" s="108" t="s">
        <v>78</v>
      </c>
    </row>
    <row r="102" spans="1:5" ht="17.25" thickBot="1">
      <c r="A102" s="106">
        <v>1071210</v>
      </c>
      <c r="B102" s="107">
        <v>107</v>
      </c>
      <c r="C102" s="108">
        <v>12</v>
      </c>
      <c r="D102" s="108">
        <v>10</v>
      </c>
      <c r="E102" s="108" t="s">
        <v>80</v>
      </c>
    </row>
    <row r="103" spans="1:5" ht="17.25" thickBot="1">
      <c r="A103" s="106">
        <v>1071211</v>
      </c>
      <c r="B103" s="107">
        <v>107</v>
      </c>
      <c r="C103" s="108">
        <v>12</v>
      </c>
      <c r="D103" s="108">
        <v>11</v>
      </c>
      <c r="E103" s="108" t="s">
        <v>81</v>
      </c>
    </row>
    <row r="104" spans="1:5" ht="17.25" thickBot="1">
      <c r="A104" s="106">
        <v>1071212</v>
      </c>
      <c r="B104" s="107">
        <v>107</v>
      </c>
      <c r="C104" s="108">
        <v>12</v>
      </c>
      <c r="D104" s="108">
        <v>12</v>
      </c>
      <c r="E104" s="108" t="s">
        <v>82</v>
      </c>
    </row>
    <row r="105" spans="1:5" ht="17.25" thickBot="1">
      <c r="A105" s="106">
        <v>1071213</v>
      </c>
      <c r="B105" s="107">
        <v>107</v>
      </c>
      <c r="C105" s="108">
        <v>12</v>
      </c>
      <c r="D105" s="108">
        <v>13</v>
      </c>
      <c r="E105" s="108" t="s">
        <v>83</v>
      </c>
    </row>
    <row r="106" spans="1:5" ht="17.25" thickBot="1">
      <c r="A106" s="106">
        <v>1071214</v>
      </c>
      <c r="B106" s="107">
        <v>107</v>
      </c>
      <c r="C106" s="108">
        <v>12</v>
      </c>
      <c r="D106" s="108">
        <v>14</v>
      </c>
      <c r="E106" s="108" t="s">
        <v>84</v>
      </c>
    </row>
    <row r="107" spans="1:5" ht="17.25" thickBot="1">
      <c r="A107" s="106">
        <v>1071215</v>
      </c>
      <c r="B107" s="107">
        <v>107</v>
      </c>
      <c r="C107" s="108">
        <v>12</v>
      </c>
      <c r="D107" s="108">
        <v>15</v>
      </c>
      <c r="E107" s="108" t="s">
        <v>79</v>
      </c>
    </row>
    <row r="108" spans="1:5" ht="17.25" thickBot="1">
      <c r="A108" s="106">
        <v>1071216</v>
      </c>
      <c r="B108" s="107">
        <v>107</v>
      </c>
      <c r="C108" s="108">
        <v>12</v>
      </c>
      <c r="D108" s="108">
        <v>16</v>
      </c>
      <c r="E108" s="108" t="s">
        <v>78</v>
      </c>
    </row>
    <row r="109" spans="1:5" ht="17.25" thickBot="1">
      <c r="A109" s="106">
        <v>1071217</v>
      </c>
      <c r="B109" s="107">
        <v>107</v>
      </c>
      <c r="C109" s="108">
        <v>12</v>
      </c>
      <c r="D109" s="108">
        <v>17</v>
      </c>
      <c r="E109" s="108" t="s">
        <v>80</v>
      </c>
    </row>
    <row r="110" spans="1:5" ht="17.25" thickBot="1">
      <c r="A110" s="106">
        <v>1071218</v>
      </c>
      <c r="B110" s="107">
        <v>107</v>
      </c>
      <c r="C110" s="108">
        <v>12</v>
      </c>
      <c r="D110" s="108">
        <v>18</v>
      </c>
      <c r="E110" s="108" t="s">
        <v>81</v>
      </c>
    </row>
    <row r="111" spans="1:5" ht="17.25" thickBot="1">
      <c r="A111" s="106">
        <v>1071219</v>
      </c>
      <c r="B111" s="107">
        <v>107</v>
      </c>
      <c r="C111" s="108">
        <v>12</v>
      </c>
      <c r="D111" s="108">
        <v>19</v>
      </c>
      <c r="E111" s="108" t="s">
        <v>82</v>
      </c>
    </row>
    <row r="112" spans="1:5" ht="17.25" thickBot="1">
      <c r="A112" s="106">
        <v>1071220</v>
      </c>
      <c r="B112" s="107">
        <v>107</v>
      </c>
      <c r="C112" s="108">
        <v>12</v>
      </c>
      <c r="D112" s="108">
        <v>20</v>
      </c>
      <c r="E112" s="108" t="s">
        <v>83</v>
      </c>
    </row>
    <row r="113" spans="1:5" ht="17.25" thickBot="1">
      <c r="A113" s="106">
        <v>1071221</v>
      </c>
      <c r="B113" s="107">
        <v>107</v>
      </c>
      <c r="C113" s="108">
        <v>12</v>
      </c>
      <c r="D113" s="108">
        <v>21</v>
      </c>
      <c r="E113" s="108" t="s">
        <v>84</v>
      </c>
    </row>
    <row r="114" spans="1:5" ht="17.25" thickBot="1">
      <c r="A114" s="106">
        <v>1071222</v>
      </c>
      <c r="B114" s="107">
        <v>107</v>
      </c>
      <c r="C114" s="108">
        <v>12</v>
      </c>
      <c r="D114" s="108">
        <v>22</v>
      </c>
      <c r="E114" s="108" t="s">
        <v>79</v>
      </c>
    </row>
    <row r="115" spans="1:5" ht="17.25" thickBot="1">
      <c r="A115" s="106">
        <v>1071223</v>
      </c>
      <c r="B115" s="107">
        <v>107</v>
      </c>
      <c r="C115" s="108">
        <v>12</v>
      </c>
      <c r="D115" s="108">
        <v>23</v>
      </c>
      <c r="E115" s="108" t="s">
        <v>78</v>
      </c>
    </row>
    <row r="116" spans="1:5" ht="17.25" thickBot="1">
      <c r="A116" s="106">
        <v>1071224</v>
      </c>
      <c r="B116" s="107">
        <v>107</v>
      </c>
      <c r="C116" s="108">
        <v>12</v>
      </c>
      <c r="D116" s="108">
        <v>24</v>
      </c>
      <c r="E116" s="108" t="s">
        <v>80</v>
      </c>
    </row>
    <row r="117" spans="1:5" ht="17.25" thickBot="1">
      <c r="A117" s="106">
        <v>1071225</v>
      </c>
      <c r="B117" s="107">
        <v>107</v>
      </c>
      <c r="C117" s="108">
        <v>12</v>
      </c>
      <c r="D117" s="108">
        <v>25</v>
      </c>
      <c r="E117" s="108" t="s">
        <v>81</v>
      </c>
    </row>
    <row r="118" spans="1:5" ht="17.25" thickBot="1">
      <c r="A118" s="106">
        <v>1071226</v>
      </c>
      <c r="B118" s="107">
        <v>107</v>
      </c>
      <c r="C118" s="108">
        <v>12</v>
      </c>
      <c r="D118" s="108">
        <v>26</v>
      </c>
      <c r="E118" s="108" t="s">
        <v>82</v>
      </c>
    </row>
    <row r="119" spans="1:5" ht="17.25" thickBot="1">
      <c r="A119" s="106">
        <v>1071227</v>
      </c>
      <c r="B119" s="107">
        <v>107</v>
      </c>
      <c r="C119" s="108">
        <v>12</v>
      </c>
      <c r="D119" s="108">
        <v>27</v>
      </c>
      <c r="E119" s="108" t="s">
        <v>83</v>
      </c>
    </row>
    <row r="120" spans="1:5" ht="17.25" thickBot="1">
      <c r="A120" s="106">
        <v>1071228</v>
      </c>
      <c r="B120" s="107">
        <v>107</v>
      </c>
      <c r="C120" s="108">
        <v>12</v>
      </c>
      <c r="D120" s="108">
        <v>28</v>
      </c>
      <c r="E120" s="108" t="s">
        <v>84</v>
      </c>
    </row>
    <row r="121" spans="1:5" ht="17.25" thickBot="1">
      <c r="A121" s="106">
        <v>1071229</v>
      </c>
      <c r="B121" s="107">
        <v>107</v>
      </c>
      <c r="C121" s="108">
        <v>12</v>
      </c>
      <c r="D121" s="108">
        <v>29</v>
      </c>
      <c r="E121" s="108" t="s">
        <v>79</v>
      </c>
    </row>
    <row r="122" spans="1:5" ht="17.25" thickBot="1">
      <c r="A122" s="106">
        <v>1071230</v>
      </c>
      <c r="B122" s="107">
        <v>107</v>
      </c>
      <c r="C122" s="108">
        <v>12</v>
      </c>
      <c r="D122" s="108">
        <v>30</v>
      </c>
      <c r="E122" s="108" t="s">
        <v>78</v>
      </c>
    </row>
    <row r="123" spans="1:5" ht="17.25" thickBot="1">
      <c r="A123" s="106">
        <v>1071231</v>
      </c>
      <c r="B123" s="107">
        <v>107</v>
      </c>
      <c r="C123" s="108">
        <v>12</v>
      </c>
      <c r="D123" s="108">
        <v>31</v>
      </c>
      <c r="E123" s="108" t="s">
        <v>80</v>
      </c>
    </row>
    <row r="124" spans="1:5" ht="17.25" thickBot="1">
      <c r="A124" s="106">
        <v>1080101</v>
      </c>
      <c r="B124" s="107">
        <v>108</v>
      </c>
      <c r="C124" s="108">
        <v>1</v>
      </c>
      <c r="D124" s="108">
        <v>1</v>
      </c>
      <c r="E124" s="108" t="s">
        <v>81</v>
      </c>
    </row>
    <row r="125" spans="1:5" ht="17.25" thickBot="1">
      <c r="A125" s="106">
        <v>1080102</v>
      </c>
      <c r="B125" s="107">
        <v>108</v>
      </c>
      <c r="C125" s="108">
        <v>1</v>
      </c>
      <c r="D125" s="108">
        <v>2</v>
      </c>
      <c r="E125" s="108" t="s">
        <v>82</v>
      </c>
    </row>
    <row r="126" spans="1:5" ht="17.25" thickBot="1">
      <c r="A126" s="106">
        <v>1080103</v>
      </c>
      <c r="B126" s="107">
        <v>108</v>
      </c>
      <c r="C126" s="108">
        <v>1</v>
      </c>
      <c r="D126" s="108">
        <v>3</v>
      </c>
      <c r="E126" s="108" t="s">
        <v>83</v>
      </c>
    </row>
    <row r="127" spans="1:5" ht="17.25" thickBot="1">
      <c r="A127" s="106">
        <v>1080104</v>
      </c>
      <c r="B127" s="107">
        <v>108</v>
      </c>
      <c r="C127" s="108">
        <v>1</v>
      </c>
      <c r="D127" s="108">
        <v>4</v>
      </c>
      <c r="E127" s="108" t="s">
        <v>84</v>
      </c>
    </row>
    <row r="128" spans="1:5" ht="17.25" thickBot="1">
      <c r="A128" s="106">
        <v>1080105</v>
      </c>
      <c r="B128" s="107">
        <v>108</v>
      </c>
      <c r="C128" s="108">
        <v>1</v>
      </c>
      <c r="D128" s="108">
        <v>5</v>
      </c>
      <c r="E128" s="108" t="s">
        <v>79</v>
      </c>
    </row>
    <row r="129" spans="1:5" ht="17.25" thickBot="1">
      <c r="A129" s="106">
        <v>1080106</v>
      </c>
      <c r="B129" s="107">
        <v>108</v>
      </c>
      <c r="C129" s="108">
        <v>1</v>
      </c>
      <c r="D129" s="108">
        <v>6</v>
      </c>
      <c r="E129" s="108" t="s">
        <v>78</v>
      </c>
    </row>
    <row r="130" spans="1:5" ht="17.25" thickBot="1">
      <c r="A130" s="106">
        <v>1080107</v>
      </c>
      <c r="B130" s="107">
        <v>108</v>
      </c>
      <c r="C130" s="108">
        <v>1</v>
      </c>
      <c r="D130" s="108">
        <v>7</v>
      </c>
      <c r="E130" s="108" t="s">
        <v>80</v>
      </c>
    </row>
    <row r="131" spans="1:5" ht="17.25" thickBot="1">
      <c r="A131" s="106">
        <v>1080108</v>
      </c>
      <c r="B131" s="107">
        <v>108</v>
      </c>
      <c r="C131" s="108">
        <v>1</v>
      </c>
      <c r="D131" s="108">
        <v>8</v>
      </c>
      <c r="E131" s="108" t="s">
        <v>81</v>
      </c>
    </row>
    <row r="132" spans="1:5" ht="17.25" thickBot="1">
      <c r="A132" s="106">
        <v>1080109</v>
      </c>
      <c r="B132" s="107">
        <v>108</v>
      </c>
      <c r="C132" s="108">
        <v>1</v>
      </c>
      <c r="D132" s="108">
        <v>9</v>
      </c>
      <c r="E132" s="108" t="s">
        <v>82</v>
      </c>
    </row>
    <row r="133" spans="1:5" ht="17.25" thickBot="1">
      <c r="A133" s="106">
        <v>1080110</v>
      </c>
      <c r="B133" s="107">
        <v>108</v>
      </c>
      <c r="C133" s="108">
        <v>1</v>
      </c>
      <c r="D133" s="108">
        <v>10</v>
      </c>
      <c r="E133" s="108" t="s">
        <v>83</v>
      </c>
    </row>
    <row r="134" spans="1:5" ht="17.25" thickBot="1">
      <c r="A134" s="106">
        <v>1080111</v>
      </c>
      <c r="B134" s="107">
        <v>108</v>
      </c>
      <c r="C134" s="108">
        <v>1</v>
      </c>
      <c r="D134" s="108">
        <v>11</v>
      </c>
      <c r="E134" s="108" t="s">
        <v>84</v>
      </c>
    </row>
    <row r="135" spans="1:5" ht="17.25" thickBot="1">
      <c r="A135" s="106">
        <v>1080112</v>
      </c>
      <c r="B135" s="107">
        <v>108</v>
      </c>
      <c r="C135" s="108">
        <v>1</v>
      </c>
      <c r="D135" s="108">
        <v>12</v>
      </c>
      <c r="E135" s="108" t="s">
        <v>79</v>
      </c>
    </row>
    <row r="136" spans="1:5" ht="17.25" thickBot="1">
      <c r="A136" s="106">
        <v>1080113</v>
      </c>
      <c r="B136" s="107">
        <v>108</v>
      </c>
      <c r="C136" s="108">
        <v>1</v>
      </c>
      <c r="D136" s="108">
        <v>13</v>
      </c>
      <c r="E136" s="108" t="s">
        <v>78</v>
      </c>
    </row>
    <row r="137" spans="1:5" ht="17.25" thickBot="1">
      <c r="A137" s="106">
        <v>1080114</v>
      </c>
      <c r="B137" s="107">
        <v>108</v>
      </c>
      <c r="C137" s="108">
        <v>1</v>
      </c>
      <c r="D137" s="108">
        <v>14</v>
      </c>
      <c r="E137" s="108" t="s">
        <v>80</v>
      </c>
    </row>
    <row r="138" spans="1:5" ht="17.25" thickBot="1">
      <c r="A138" s="106">
        <v>1080115</v>
      </c>
      <c r="B138" s="107">
        <v>108</v>
      </c>
      <c r="C138" s="108">
        <v>1</v>
      </c>
      <c r="D138" s="108">
        <v>15</v>
      </c>
      <c r="E138" s="108" t="s">
        <v>81</v>
      </c>
    </row>
    <row r="139" spans="1:5" ht="17.25" thickBot="1">
      <c r="A139" s="106">
        <v>1080116</v>
      </c>
      <c r="B139" s="107">
        <v>108</v>
      </c>
      <c r="C139" s="108">
        <v>1</v>
      </c>
      <c r="D139" s="108">
        <v>16</v>
      </c>
      <c r="E139" s="108" t="s">
        <v>82</v>
      </c>
    </row>
    <row r="140" spans="1:5" ht="17.25" thickBot="1">
      <c r="A140" s="106">
        <v>1080117</v>
      </c>
      <c r="B140" s="107">
        <v>108</v>
      </c>
      <c r="C140" s="108">
        <v>1</v>
      </c>
      <c r="D140" s="108">
        <v>17</v>
      </c>
      <c r="E140" s="108" t="s">
        <v>83</v>
      </c>
    </row>
    <row r="141" spans="1:5" ht="17.25" thickBot="1">
      <c r="A141" s="106">
        <v>1080118</v>
      </c>
      <c r="B141" s="107">
        <v>108</v>
      </c>
      <c r="C141" s="108">
        <v>1</v>
      </c>
      <c r="D141" s="108">
        <v>18</v>
      </c>
      <c r="E141" s="108" t="s">
        <v>84</v>
      </c>
    </row>
    <row r="142" spans="1:5" ht="17.25" thickBot="1">
      <c r="A142" s="106">
        <v>1080119</v>
      </c>
      <c r="B142" s="107">
        <v>108</v>
      </c>
      <c r="C142" s="108">
        <v>1</v>
      </c>
      <c r="D142" s="108">
        <v>19</v>
      </c>
      <c r="E142" s="108" t="s">
        <v>79</v>
      </c>
    </row>
    <row r="143" spans="1:5" ht="17.25" thickBot="1">
      <c r="A143" s="106">
        <v>1080120</v>
      </c>
      <c r="B143" s="107">
        <v>108</v>
      </c>
      <c r="C143" s="108">
        <v>1</v>
      </c>
      <c r="D143" s="108">
        <v>20</v>
      </c>
      <c r="E143" s="108" t="s">
        <v>78</v>
      </c>
    </row>
    <row r="144" spans="1:5" ht="17.25" thickBot="1">
      <c r="A144" s="106">
        <v>1080121</v>
      </c>
      <c r="B144" s="107">
        <v>108</v>
      </c>
      <c r="C144" s="108">
        <v>1</v>
      </c>
      <c r="D144" s="108">
        <v>21</v>
      </c>
      <c r="E144" s="108" t="s">
        <v>80</v>
      </c>
    </row>
    <row r="145" spans="1:5" ht="17.25" thickBot="1">
      <c r="A145" s="106">
        <v>1080122</v>
      </c>
      <c r="B145" s="107">
        <v>108</v>
      </c>
      <c r="C145" s="108">
        <v>1</v>
      </c>
      <c r="D145" s="108">
        <v>22</v>
      </c>
      <c r="E145" s="108" t="s">
        <v>81</v>
      </c>
    </row>
    <row r="146" spans="1:5" ht="17.25" thickBot="1">
      <c r="A146" s="106">
        <v>1080123</v>
      </c>
      <c r="B146" s="107">
        <v>108</v>
      </c>
      <c r="C146" s="108">
        <v>1</v>
      </c>
      <c r="D146" s="108">
        <v>23</v>
      </c>
      <c r="E146" s="108" t="s">
        <v>82</v>
      </c>
    </row>
    <row r="147" spans="1:5" ht="17.25" thickBot="1">
      <c r="A147" s="106">
        <v>1080124</v>
      </c>
      <c r="B147" s="107">
        <v>108</v>
      </c>
      <c r="C147" s="108">
        <v>1</v>
      </c>
      <c r="D147" s="108">
        <v>24</v>
      </c>
      <c r="E147" s="108" t="s">
        <v>83</v>
      </c>
    </row>
    <row r="148" spans="1:5" ht="17.25" thickBot="1">
      <c r="A148" s="106">
        <v>1080125</v>
      </c>
      <c r="B148" s="107">
        <v>108</v>
      </c>
      <c r="C148" s="108">
        <v>1</v>
      </c>
      <c r="D148" s="108">
        <v>25</v>
      </c>
      <c r="E148" s="108" t="s">
        <v>84</v>
      </c>
    </row>
    <row r="149" spans="1:5" ht="17.25" thickBot="1">
      <c r="A149" s="106">
        <v>1080126</v>
      </c>
      <c r="B149" s="107">
        <v>108</v>
      </c>
      <c r="C149" s="108">
        <v>1</v>
      </c>
      <c r="D149" s="108">
        <v>26</v>
      </c>
      <c r="E149" s="108" t="s">
        <v>79</v>
      </c>
    </row>
    <row r="150" spans="1:5" ht="17.25" thickBot="1">
      <c r="A150" s="106">
        <v>1080127</v>
      </c>
      <c r="B150" s="107">
        <v>108</v>
      </c>
      <c r="C150" s="108">
        <v>1</v>
      </c>
      <c r="D150" s="108">
        <v>27</v>
      </c>
      <c r="E150" s="108" t="s">
        <v>78</v>
      </c>
    </row>
    <row r="151" spans="1:5" ht="17.25" thickBot="1">
      <c r="A151" s="106">
        <v>1080128</v>
      </c>
      <c r="B151" s="107">
        <v>108</v>
      </c>
      <c r="C151" s="108">
        <v>1</v>
      </c>
      <c r="D151" s="108">
        <v>28</v>
      </c>
      <c r="E151" s="108" t="s">
        <v>80</v>
      </c>
    </row>
    <row r="152" spans="1:5" ht="17.25" thickBot="1">
      <c r="A152" s="106">
        <v>1080129</v>
      </c>
      <c r="B152" s="107">
        <v>108</v>
      </c>
      <c r="C152" s="108">
        <v>1</v>
      </c>
      <c r="D152" s="108">
        <v>29</v>
      </c>
      <c r="E152" s="108" t="s">
        <v>81</v>
      </c>
    </row>
    <row r="153" spans="1:5" ht="17.25" thickBot="1">
      <c r="A153" s="106">
        <v>1080130</v>
      </c>
      <c r="B153" s="107">
        <v>108</v>
      </c>
      <c r="C153" s="108">
        <v>1</v>
      </c>
      <c r="D153" s="108">
        <v>30</v>
      </c>
      <c r="E153" s="108" t="s">
        <v>82</v>
      </c>
    </row>
    <row r="154" spans="1:5" ht="17.25" thickBot="1">
      <c r="A154" s="106">
        <v>1080131</v>
      </c>
      <c r="B154" s="107">
        <v>108</v>
      </c>
      <c r="C154" s="108">
        <v>1</v>
      </c>
      <c r="D154" s="108">
        <v>31</v>
      </c>
      <c r="E154" s="108" t="s">
        <v>83</v>
      </c>
    </row>
    <row r="155" spans="1:5" ht="17.25" thickBot="1">
      <c r="A155" s="106">
        <v>1080201</v>
      </c>
      <c r="B155" s="107">
        <v>108</v>
      </c>
      <c r="C155" s="108">
        <v>2</v>
      </c>
      <c r="D155" s="108">
        <v>1</v>
      </c>
      <c r="E155" s="108" t="s">
        <v>84</v>
      </c>
    </row>
    <row r="156" spans="1:5" ht="17.25" thickBot="1">
      <c r="A156" s="106">
        <v>1080202</v>
      </c>
      <c r="B156" s="107">
        <v>108</v>
      </c>
      <c r="C156" s="108">
        <v>2</v>
      </c>
      <c r="D156" s="108">
        <v>2</v>
      </c>
      <c r="E156" s="108" t="s">
        <v>79</v>
      </c>
    </row>
    <row r="157" spans="1:5" ht="17.25" thickBot="1">
      <c r="A157" s="106">
        <v>1080203</v>
      </c>
      <c r="B157" s="107">
        <v>108</v>
      </c>
      <c r="C157" s="108">
        <v>2</v>
      </c>
      <c r="D157" s="108">
        <v>3</v>
      </c>
      <c r="E157" s="108" t="s">
        <v>78</v>
      </c>
    </row>
    <row r="158" spans="1:5" ht="17.25" thickBot="1">
      <c r="A158" s="106">
        <v>1080204</v>
      </c>
      <c r="B158" s="107">
        <v>108</v>
      </c>
      <c r="C158" s="108">
        <v>2</v>
      </c>
      <c r="D158" s="108">
        <v>4</v>
      </c>
      <c r="E158" s="108" t="s">
        <v>80</v>
      </c>
    </row>
    <row r="159" spans="1:5" ht="17.25" thickBot="1">
      <c r="A159" s="106">
        <v>1080205</v>
      </c>
      <c r="B159" s="107">
        <v>108</v>
      </c>
      <c r="C159" s="108">
        <v>2</v>
      </c>
      <c r="D159" s="108">
        <v>5</v>
      </c>
      <c r="E159" s="108" t="s">
        <v>81</v>
      </c>
    </row>
    <row r="160" spans="1:5" ht="17.25" thickBot="1">
      <c r="A160" s="106">
        <v>1080206</v>
      </c>
      <c r="B160" s="107">
        <v>108</v>
      </c>
      <c r="C160" s="108">
        <v>2</v>
      </c>
      <c r="D160" s="108">
        <v>6</v>
      </c>
      <c r="E160" s="108" t="s">
        <v>82</v>
      </c>
    </row>
    <row r="161" spans="1:5" ht="17.25" thickBot="1">
      <c r="A161" s="106">
        <v>1080207</v>
      </c>
      <c r="B161" s="107">
        <v>108</v>
      </c>
      <c r="C161" s="108">
        <v>2</v>
      </c>
      <c r="D161" s="108">
        <v>7</v>
      </c>
      <c r="E161" s="108" t="s">
        <v>83</v>
      </c>
    </row>
    <row r="162" spans="1:5" ht="17.25" thickBot="1">
      <c r="A162" s="106">
        <v>1080208</v>
      </c>
      <c r="B162" s="107">
        <v>108</v>
      </c>
      <c r="C162" s="108">
        <v>2</v>
      </c>
      <c r="D162" s="108">
        <v>8</v>
      </c>
      <c r="E162" s="108" t="s">
        <v>84</v>
      </c>
    </row>
    <row r="163" spans="1:5" ht="17.25" thickBot="1">
      <c r="A163" s="106">
        <v>1080209</v>
      </c>
      <c r="B163" s="107">
        <v>108</v>
      </c>
      <c r="C163" s="108">
        <v>2</v>
      </c>
      <c r="D163" s="108">
        <v>9</v>
      </c>
      <c r="E163" s="108" t="s">
        <v>79</v>
      </c>
    </row>
    <row r="164" spans="1:5" ht="17.25" thickBot="1">
      <c r="A164" s="106">
        <v>1080210</v>
      </c>
      <c r="B164" s="107">
        <v>108</v>
      </c>
      <c r="C164" s="108">
        <v>2</v>
      </c>
      <c r="D164" s="108">
        <v>10</v>
      </c>
      <c r="E164" s="108" t="s">
        <v>78</v>
      </c>
    </row>
    <row r="165" spans="1:5" ht="17.25" thickBot="1">
      <c r="A165" s="106">
        <v>1080211</v>
      </c>
      <c r="B165" s="107">
        <v>108</v>
      </c>
      <c r="C165" s="108">
        <v>2</v>
      </c>
      <c r="D165" s="108">
        <v>11</v>
      </c>
      <c r="E165" s="108" t="s">
        <v>80</v>
      </c>
    </row>
    <row r="166" spans="1:5" ht="17.25" thickBot="1">
      <c r="A166" s="106">
        <v>1080212</v>
      </c>
      <c r="B166" s="107">
        <v>108</v>
      </c>
      <c r="C166" s="108">
        <v>2</v>
      </c>
      <c r="D166" s="108">
        <v>12</v>
      </c>
      <c r="E166" s="108" t="s">
        <v>81</v>
      </c>
    </row>
    <row r="167" spans="1:5" ht="17.25" thickBot="1">
      <c r="A167" s="106">
        <v>1080213</v>
      </c>
      <c r="B167" s="107">
        <v>108</v>
      </c>
      <c r="C167" s="108">
        <v>2</v>
      </c>
      <c r="D167" s="108">
        <v>13</v>
      </c>
      <c r="E167" s="108" t="s">
        <v>82</v>
      </c>
    </row>
    <row r="168" spans="1:5" ht="17.25" thickBot="1">
      <c r="A168" s="106">
        <v>1080214</v>
      </c>
      <c r="B168" s="107">
        <v>108</v>
      </c>
      <c r="C168" s="108">
        <v>2</v>
      </c>
      <c r="D168" s="108">
        <v>14</v>
      </c>
      <c r="E168" s="108" t="s">
        <v>83</v>
      </c>
    </row>
    <row r="169" spans="1:5" ht="17.25" thickBot="1">
      <c r="A169" s="106">
        <v>1080215</v>
      </c>
      <c r="B169" s="107">
        <v>108</v>
      </c>
      <c r="C169" s="108">
        <v>2</v>
      </c>
      <c r="D169" s="108">
        <v>15</v>
      </c>
      <c r="E169" s="108" t="s">
        <v>84</v>
      </c>
    </row>
    <row r="170" spans="1:5" ht="17.25" thickBot="1">
      <c r="A170" s="106">
        <v>1080216</v>
      </c>
      <c r="B170" s="107">
        <v>108</v>
      </c>
      <c r="C170" s="108">
        <v>2</v>
      </c>
      <c r="D170" s="108">
        <v>16</v>
      </c>
      <c r="E170" s="108" t="s">
        <v>79</v>
      </c>
    </row>
    <row r="171" spans="1:5" ht="17.25" thickBot="1">
      <c r="A171" s="106">
        <v>1080217</v>
      </c>
      <c r="B171" s="107">
        <v>108</v>
      </c>
      <c r="C171" s="108">
        <v>2</v>
      </c>
      <c r="D171" s="108">
        <v>17</v>
      </c>
      <c r="E171" s="108" t="s">
        <v>78</v>
      </c>
    </row>
    <row r="172" spans="1:5" ht="17.25" thickBot="1">
      <c r="A172" s="106">
        <v>1080218</v>
      </c>
      <c r="B172" s="107">
        <v>108</v>
      </c>
      <c r="C172" s="108">
        <v>2</v>
      </c>
      <c r="D172" s="108">
        <v>18</v>
      </c>
      <c r="E172" s="108" t="s">
        <v>80</v>
      </c>
    </row>
    <row r="173" spans="1:5" ht="17.25" thickBot="1">
      <c r="A173" s="106">
        <v>1080219</v>
      </c>
      <c r="B173" s="107">
        <v>108</v>
      </c>
      <c r="C173" s="108">
        <v>2</v>
      </c>
      <c r="D173" s="108">
        <v>19</v>
      </c>
      <c r="E173" s="108" t="s">
        <v>81</v>
      </c>
    </row>
    <row r="174" spans="1:5" ht="17.25" thickBot="1">
      <c r="A174" s="106">
        <v>1080220</v>
      </c>
      <c r="B174" s="107">
        <v>108</v>
      </c>
      <c r="C174" s="108">
        <v>2</v>
      </c>
      <c r="D174" s="108">
        <v>20</v>
      </c>
      <c r="E174" s="108" t="s">
        <v>82</v>
      </c>
    </row>
    <row r="175" spans="1:5" ht="17.25" thickBot="1">
      <c r="A175" s="106">
        <v>1080221</v>
      </c>
      <c r="B175" s="107">
        <v>108</v>
      </c>
      <c r="C175" s="108">
        <v>2</v>
      </c>
      <c r="D175" s="108">
        <v>21</v>
      </c>
      <c r="E175" s="108" t="s">
        <v>83</v>
      </c>
    </row>
    <row r="176" spans="1:5" ht="17.25" thickBot="1">
      <c r="A176" s="106">
        <v>1080222</v>
      </c>
      <c r="B176" s="107">
        <v>108</v>
      </c>
      <c r="C176" s="108">
        <v>2</v>
      </c>
      <c r="D176" s="108">
        <v>22</v>
      </c>
      <c r="E176" s="108" t="s">
        <v>84</v>
      </c>
    </row>
    <row r="177" spans="1:5" ht="17.25" thickBot="1">
      <c r="A177" s="106">
        <v>1080223</v>
      </c>
      <c r="B177" s="107">
        <v>108</v>
      </c>
      <c r="C177" s="108">
        <v>2</v>
      </c>
      <c r="D177" s="108">
        <v>23</v>
      </c>
      <c r="E177" s="108" t="s">
        <v>79</v>
      </c>
    </row>
    <row r="178" spans="1:5" ht="17.25" thickBot="1">
      <c r="A178" s="106">
        <v>1080224</v>
      </c>
      <c r="B178" s="107">
        <v>108</v>
      </c>
      <c r="C178" s="108">
        <v>2</v>
      </c>
      <c r="D178" s="108">
        <v>24</v>
      </c>
      <c r="E178" s="108" t="s">
        <v>78</v>
      </c>
    </row>
    <row r="179" spans="1:5" ht="17.25" thickBot="1">
      <c r="A179" s="106">
        <v>1080225</v>
      </c>
      <c r="B179" s="107">
        <v>108</v>
      </c>
      <c r="C179" s="108">
        <v>2</v>
      </c>
      <c r="D179" s="108">
        <v>25</v>
      </c>
      <c r="E179" s="108" t="s">
        <v>80</v>
      </c>
    </row>
    <row r="180" spans="1:5" ht="17.25" thickBot="1">
      <c r="A180" s="106">
        <v>1080226</v>
      </c>
      <c r="B180" s="107">
        <v>108</v>
      </c>
      <c r="C180" s="108">
        <v>2</v>
      </c>
      <c r="D180" s="108">
        <v>26</v>
      </c>
      <c r="E180" s="108" t="s">
        <v>81</v>
      </c>
    </row>
    <row r="181" spans="1:5" ht="17.25" thickBot="1">
      <c r="A181" s="106">
        <v>1080227</v>
      </c>
      <c r="B181" s="107">
        <v>108</v>
      </c>
      <c r="C181" s="108">
        <v>2</v>
      </c>
      <c r="D181" s="108">
        <v>27</v>
      </c>
      <c r="E181" s="108" t="s">
        <v>82</v>
      </c>
    </row>
    <row r="182" spans="1:5" ht="17.25" thickBot="1">
      <c r="A182" s="106">
        <v>1080228</v>
      </c>
      <c r="B182" s="107">
        <v>108</v>
      </c>
      <c r="C182" s="108">
        <v>2</v>
      </c>
      <c r="D182" s="108">
        <v>28</v>
      </c>
      <c r="E182" s="108" t="s">
        <v>83</v>
      </c>
    </row>
    <row r="183" spans="1:5" ht="17.25" thickBot="1">
      <c r="A183" s="106">
        <v>1080301</v>
      </c>
      <c r="B183" s="107">
        <v>108</v>
      </c>
      <c r="C183" s="108">
        <v>3</v>
      </c>
      <c r="D183" s="108">
        <v>1</v>
      </c>
      <c r="E183" s="108" t="s">
        <v>84</v>
      </c>
    </row>
    <row r="184" spans="1:5" ht="17.25" thickBot="1">
      <c r="A184" s="106">
        <v>1080302</v>
      </c>
      <c r="B184" s="107">
        <v>108</v>
      </c>
      <c r="C184" s="108">
        <v>3</v>
      </c>
      <c r="D184" s="108">
        <v>2</v>
      </c>
      <c r="E184" s="108" t="s">
        <v>79</v>
      </c>
    </row>
    <row r="185" spans="1:5" ht="17.25" thickBot="1">
      <c r="A185" s="106">
        <v>1080303</v>
      </c>
      <c r="B185" s="107">
        <v>108</v>
      </c>
      <c r="C185" s="108">
        <v>3</v>
      </c>
      <c r="D185" s="108">
        <v>3</v>
      </c>
      <c r="E185" s="108" t="s">
        <v>78</v>
      </c>
    </row>
    <row r="186" spans="1:5" ht="17.25" thickBot="1">
      <c r="A186" s="106">
        <v>1080304</v>
      </c>
      <c r="B186" s="107">
        <v>108</v>
      </c>
      <c r="C186" s="108">
        <v>3</v>
      </c>
      <c r="D186" s="108">
        <v>4</v>
      </c>
      <c r="E186" s="108" t="s">
        <v>80</v>
      </c>
    </row>
    <row r="187" spans="1:5" ht="17.25" thickBot="1">
      <c r="A187" s="106">
        <v>1080305</v>
      </c>
      <c r="B187" s="107">
        <v>108</v>
      </c>
      <c r="C187" s="108">
        <v>3</v>
      </c>
      <c r="D187" s="108">
        <v>5</v>
      </c>
      <c r="E187" s="108" t="s">
        <v>81</v>
      </c>
    </row>
    <row r="188" spans="1:5" ht="17.25" thickBot="1">
      <c r="A188" s="106">
        <v>1080306</v>
      </c>
      <c r="B188" s="107">
        <v>108</v>
      </c>
      <c r="C188" s="108">
        <v>3</v>
      </c>
      <c r="D188" s="108">
        <v>6</v>
      </c>
      <c r="E188" s="108" t="s">
        <v>82</v>
      </c>
    </row>
    <row r="189" spans="1:5" ht="17.25" thickBot="1">
      <c r="A189" s="106">
        <v>1080307</v>
      </c>
      <c r="B189" s="107">
        <v>108</v>
      </c>
      <c r="C189" s="108">
        <v>3</v>
      </c>
      <c r="D189" s="108">
        <v>7</v>
      </c>
      <c r="E189" s="108" t="s">
        <v>83</v>
      </c>
    </row>
    <row r="190" spans="1:5" ht="17.25" thickBot="1">
      <c r="A190" s="106">
        <v>1080308</v>
      </c>
      <c r="B190" s="107">
        <v>108</v>
      </c>
      <c r="C190" s="108">
        <v>3</v>
      </c>
      <c r="D190" s="108">
        <v>8</v>
      </c>
      <c r="E190" s="108" t="s">
        <v>84</v>
      </c>
    </row>
    <row r="191" spans="1:5" ht="17.25" thickBot="1">
      <c r="A191" s="106">
        <v>1080309</v>
      </c>
      <c r="B191" s="107">
        <v>108</v>
      </c>
      <c r="C191" s="108">
        <v>3</v>
      </c>
      <c r="D191" s="108">
        <v>9</v>
      </c>
      <c r="E191" s="108" t="s">
        <v>79</v>
      </c>
    </row>
    <row r="192" spans="1:5" ht="17.25" thickBot="1">
      <c r="A192" s="106">
        <v>1080310</v>
      </c>
      <c r="B192" s="107">
        <v>108</v>
      </c>
      <c r="C192" s="108">
        <v>3</v>
      </c>
      <c r="D192" s="108">
        <v>10</v>
      </c>
      <c r="E192" s="108" t="s">
        <v>78</v>
      </c>
    </row>
    <row r="193" spans="1:5" ht="17.25" thickBot="1">
      <c r="A193" s="106">
        <v>1080311</v>
      </c>
      <c r="B193" s="107">
        <v>108</v>
      </c>
      <c r="C193" s="108">
        <v>3</v>
      </c>
      <c r="D193" s="108">
        <v>11</v>
      </c>
      <c r="E193" s="108" t="s">
        <v>80</v>
      </c>
    </row>
    <row r="194" spans="1:5" ht="17.25" thickBot="1">
      <c r="A194" s="106">
        <v>1080312</v>
      </c>
      <c r="B194" s="107">
        <v>108</v>
      </c>
      <c r="C194" s="108">
        <v>3</v>
      </c>
      <c r="D194" s="108">
        <v>12</v>
      </c>
      <c r="E194" s="108" t="s">
        <v>81</v>
      </c>
    </row>
    <row r="195" spans="1:5" ht="17.25" thickBot="1">
      <c r="A195" s="106">
        <v>1080313</v>
      </c>
      <c r="B195" s="107">
        <v>108</v>
      </c>
      <c r="C195" s="108">
        <v>3</v>
      </c>
      <c r="D195" s="108">
        <v>13</v>
      </c>
      <c r="E195" s="108" t="s">
        <v>82</v>
      </c>
    </row>
    <row r="196" spans="1:5" ht="17.25" thickBot="1">
      <c r="A196" s="106">
        <v>1080314</v>
      </c>
      <c r="B196" s="107">
        <v>108</v>
      </c>
      <c r="C196" s="108">
        <v>3</v>
      </c>
      <c r="D196" s="108">
        <v>14</v>
      </c>
      <c r="E196" s="108" t="s">
        <v>83</v>
      </c>
    </row>
    <row r="197" spans="1:5" ht="17.25" thickBot="1">
      <c r="A197" s="106">
        <v>1080315</v>
      </c>
      <c r="B197" s="107">
        <v>108</v>
      </c>
      <c r="C197" s="108">
        <v>3</v>
      </c>
      <c r="D197" s="108">
        <v>15</v>
      </c>
      <c r="E197" s="108" t="s">
        <v>84</v>
      </c>
    </row>
    <row r="198" spans="1:5" ht="17.25" thickBot="1">
      <c r="A198" s="106">
        <v>1080316</v>
      </c>
      <c r="B198" s="107">
        <v>108</v>
      </c>
      <c r="C198" s="108">
        <v>3</v>
      </c>
      <c r="D198" s="108">
        <v>16</v>
      </c>
      <c r="E198" s="108" t="s">
        <v>79</v>
      </c>
    </row>
    <row r="199" spans="1:5" ht="17.25" thickBot="1">
      <c r="A199" s="106">
        <v>1080317</v>
      </c>
      <c r="B199" s="107">
        <v>108</v>
      </c>
      <c r="C199" s="108">
        <v>3</v>
      </c>
      <c r="D199" s="108">
        <v>17</v>
      </c>
      <c r="E199" s="108" t="s">
        <v>78</v>
      </c>
    </row>
    <row r="200" spans="1:5" ht="17.25" thickBot="1">
      <c r="A200" s="106">
        <v>1080318</v>
      </c>
      <c r="B200" s="107">
        <v>108</v>
      </c>
      <c r="C200" s="108">
        <v>3</v>
      </c>
      <c r="D200" s="108">
        <v>18</v>
      </c>
      <c r="E200" s="108" t="s">
        <v>80</v>
      </c>
    </row>
    <row r="201" spans="1:5" ht="17.25" thickBot="1">
      <c r="A201" s="106">
        <v>1080319</v>
      </c>
      <c r="B201" s="107">
        <v>108</v>
      </c>
      <c r="C201" s="108">
        <v>3</v>
      </c>
      <c r="D201" s="108">
        <v>19</v>
      </c>
      <c r="E201" s="108" t="s">
        <v>81</v>
      </c>
    </row>
    <row r="202" spans="1:5" ht="17.25" thickBot="1">
      <c r="A202" s="106">
        <v>1080320</v>
      </c>
      <c r="B202" s="107">
        <v>108</v>
      </c>
      <c r="C202" s="108">
        <v>3</v>
      </c>
      <c r="D202" s="108">
        <v>20</v>
      </c>
      <c r="E202" s="108" t="s">
        <v>82</v>
      </c>
    </row>
    <row r="203" spans="1:5" ht="17.25" thickBot="1">
      <c r="A203" s="106">
        <v>1080321</v>
      </c>
      <c r="B203" s="107">
        <v>108</v>
      </c>
      <c r="C203" s="108">
        <v>3</v>
      </c>
      <c r="D203" s="108">
        <v>21</v>
      </c>
      <c r="E203" s="108" t="s">
        <v>83</v>
      </c>
    </row>
    <row r="204" spans="1:5" ht="17.25" thickBot="1">
      <c r="A204" s="106">
        <v>1080322</v>
      </c>
      <c r="B204" s="107">
        <v>108</v>
      </c>
      <c r="C204" s="108">
        <v>3</v>
      </c>
      <c r="D204" s="108">
        <v>22</v>
      </c>
      <c r="E204" s="108" t="s">
        <v>84</v>
      </c>
    </row>
    <row r="205" spans="1:5" ht="17.25" thickBot="1">
      <c r="A205" s="106">
        <v>1080323</v>
      </c>
      <c r="B205" s="107">
        <v>108</v>
      </c>
      <c r="C205" s="108">
        <v>3</v>
      </c>
      <c r="D205" s="108">
        <v>23</v>
      </c>
      <c r="E205" s="108" t="s">
        <v>79</v>
      </c>
    </row>
    <row r="206" spans="1:5" ht="17.25" thickBot="1">
      <c r="A206" s="106">
        <v>1080324</v>
      </c>
      <c r="B206" s="107">
        <v>108</v>
      </c>
      <c r="C206" s="108">
        <v>3</v>
      </c>
      <c r="D206" s="108">
        <v>24</v>
      </c>
      <c r="E206" s="108" t="s">
        <v>78</v>
      </c>
    </row>
    <row r="207" spans="1:5" ht="17.25" thickBot="1">
      <c r="A207" s="106">
        <v>1080325</v>
      </c>
      <c r="B207" s="107">
        <v>108</v>
      </c>
      <c r="C207" s="108">
        <v>3</v>
      </c>
      <c r="D207" s="108">
        <v>25</v>
      </c>
      <c r="E207" s="108" t="s">
        <v>80</v>
      </c>
    </row>
    <row r="208" spans="1:5" ht="17.25" thickBot="1">
      <c r="A208" s="106">
        <v>1080326</v>
      </c>
      <c r="B208" s="107">
        <v>108</v>
      </c>
      <c r="C208" s="108">
        <v>3</v>
      </c>
      <c r="D208" s="108">
        <v>26</v>
      </c>
      <c r="E208" s="108" t="s">
        <v>81</v>
      </c>
    </row>
    <row r="209" spans="1:5" ht="17.25" thickBot="1">
      <c r="A209" s="106">
        <v>1080327</v>
      </c>
      <c r="B209" s="107">
        <v>108</v>
      </c>
      <c r="C209" s="108">
        <v>3</v>
      </c>
      <c r="D209" s="108">
        <v>27</v>
      </c>
      <c r="E209" s="108" t="s">
        <v>82</v>
      </c>
    </row>
    <row r="210" spans="1:5" ht="17.25" thickBot="1">
      <c r="A210" s="106">
        <v>1080328</v>
      </c>
      <c r="B210" s="107">
        <v>108</v>
      </c>
      <c r="C210" s="108">
        <v>3</v>
      </c>
      <c r="D210" s="108">
        <v>28</v>
      </c>
      <c r="E210" s="108" t="s">
        <v>83</v>
      </c>
    </row>
    <row r="211" spans="1:5" ht="17.25" thickBot="1">
      <c r="A211" s="106">
        <v>1080329</v>
      </c>
      <c r="B211" s="107">
        <v>108</v>
      </c>
      <c r="C211" s="108">
        <v>3</v>
      </c>
      <c r="D211" s="108">
        <v>29</v>
      </c>
      <c r="E211" s="108" t="s">
        <v>84</v>
      </c>
    </row>
    <row r="212" spans="1:5" ht="17.25" thickBot="1">
      <c r="A212" s="106">
        <v>1080330</v>
      </c>
      <c r="B212" s="107">
        <v>108</v>
      </c>
      <c r="C212" s="108">
        <v>3</v>
      </c>
      <c r="D212" s="108">
        <v>30</v>
      </c>
      <c r="E212" s="108" t="s">
        <v>79</v>
      </c>
    </row>
    <row r="213" spans="1:5" ht="17.25" thickBot="1">
      <c r="A213" s="106">
        <v>1080331</v>
      </c>
      <c r="B213" s="107">
        <v>108</v>
      </c>
      <c r="C213" s="108">
        <v>3</v>
      </c>
      <c r="D213" s="108">
        <v>31</v>
      </c>
      <c r="E213" s="108" t="s">
        <v>78</v>
      </c>
    </row>
    <row r="214" spans="1:5" ht="17.25" thickBot="1">
      <c r="A214" s="106">
        <v>1080401</v>
      </c>
      <c r="B214" s="107">
        <v>108</v>
      </c>
      <c r="C214" s="108">
        <v>4</v>
      </c>
      <c r="D214" s="108">
        <v>1</v>
      </c>
      <c r="E214" s="108" t="s">
        <v>80</v>
      </c>
    </row>
    <row r="215" spans="1:5" ht="17.25" thickBot="1">
      <c r="A215" s="106">
        <v>1080402</v>
      </c>
      <c r="B215" s="107">
        <v>108</v>
      </c>
      <c r="C215" s="108">
        <v>4</v>
      </c>
      <c r="D215" s="108">
        <v>2</v>
      </c>
      <c r="E215" s="108" t="s">
        <v>81</v>
      </c>
    </row>
    <row r="216" spans="1:5" ht="17.25" thickBot="1">
      <c r="A216" s="106">
        <v>1080403</v>
      </c>
      <c r="B216" s="107">
        <v>108</v>
      </c>
      <c r="C216" s="108">
        <v>4</v>
      </c>
      <c r="D216" s="108">
        <v>3</v>
      </c>
      <c r="E216" s="108" t="s">
        <v>82</v>
      </c>
    </row>
    <row r="217" spans="1:5" ht="17.25" thickBot="1">
      <c r="A217" s="106">
        <v>1080404</v>
      </c>
      <c r="B217" s="107">
        <v>108</v>
      </c>
      <c r="C217" s="108">
        <v>4</v>
      </c>
      <c r="D217" s="108">
        <v>4</v>
      </c>
      <c r="E217" s="108" t="s">
        <v>83</v>
      </c>
    </row>
    <row r="218" spans="1:5" ht="17.25" thickBot="1">
      <c r="A218" s="106">
        <v>1080405</v>
      </c>
      <c r="B218" s="107">
        <v>108</v>
      </c>
      <c r="C218" s="108">
        <v>4</v>
      </c>
      <c r="D218" s="108">
        <v>5</v>
      </c>
      <c r="E218" s="108" t="s">
        <v>84</v>
      </c>
    </row>
    <row r="219" spans="1:5" ht="17.25" thickBot="1">
      <c r="A219" s="106">
        <v>1080406</v>
      </c>
      <c r="B219" s="107">
        <v>108</v>
      </c>
      <c r="C219" s="108">
        <v>4</v>
      </c>
      <c r="D219" s="108">
        <v>6</v>
      </c>
      <c r="E219" s="108" t="s">
        <v>79</v>
      </c>
    </row>
    <row r="220" spans="1:5" ht="17.25" thickBot="1">
      <c r="A220" s="106">
        <v>1080407</v>
      </c>
      <c r="B220" s="107">
        <v>108</v>
      </c>
      <c r="C220" s="108">
        <v>4</v>
      </c>
      <c r="D220" s="108">
        <v>7</v>
      </c>
      <c r="E220" s="108" t="s">
        <v>78</v>
      </c>
    </row>
    <row r="221" spans="1:5" ht="17.25" thickBot="1">
      <c r="A221" s="106">
        <v>1080408</v>
      </c>
      <c r="B221" s="107">
        <v>108</v>
      </c>
      <c r="C221" s="108">
        <v>4</v>
      </c>
      <c r="D221" s="108">
        <v>8</v>
      </c>
      <c r="E221" s="108" t="s">
        <v>80</v>
      </c>
    </row>
    <row r="222" spans="1:5" ht="17.25" thickBot="1">
      <c r="A222" s="106">
        <v>1080409</v>
      </c>
      <c r="B222" s="107">
        <v>108</v>
      </c>
      <c r="C222" s="108">
        <v>4</v>
      </c>
      <c r="D222" s="108">
        <v>9</v>
      </c>
      <c r="E222" s="108" t="s">
        <v>81</v>
      </c>
    </row>
    <row r="223" spans="1:5" ht="17.25" thickBot="1">
      <c r="A223" s="106">
        <v>1080410</v>
      </c>
      <c r="B223" s="107">
        <v>108</v>
      </c>
      <c r="C223" s="108">
        <v>4</v>
      </c>
      <c r="D223" s="108">
        <v>10</v>
      </c>
      <c r="E223" s="108" t="s">
        <v>82</v>
      </c>
    </row>
    <row r="224" spans="1:5" ht="17.25" thickBot="1">
      <c r="A224" s="106">
        <v>1080411</v>
      </c>
      <c r="B224" s="107">
        <v>108</v>
      </c>
      <c r="C224" s="108">
        <v>4</v>
      </c>
      <c r="D224" s="108">
        <v>11</v>
      </c>
      <c r="E224" s="108" t="s">
        <v>83</v>
      </c>
    </row>
    <row r="225" spans="1:5" ht="17.25" thickBot="1">
      <c r="A225" s="106">
        <v>1080412</v>
      </c>
      <c r="B225" s="107">
        <v>108</v>
      </c>
      <c r="C225" s="108">
        <v>4</v>
      </c>
      <c r="D225" s="108">
        <v>12</v>
      </c>
      <c r="E225" s="108" t="s">
        <v>84</v>
      </c>
    </row>
    <row r="226" spans="1:5" ht="17.25" thickBot="1">
      <c r="A226" s="106">
        <v>1080413</v>
      </c>
      <c r="B226" s="107">
        <v>108</v>
      </c>
      <c r="C226" s="108">
        <v>4</v>
      </c>
      <c r="D226" s="108">
        <v>13</v>
      </c>
      <c r="E226" s="108" t="s">
        <v>79</v>
      </c>
    </row>
    <row r="227" spans="1:5" ht="17.25" thickBot="1">
      <c r="A227" s="106">
        <v>1080414</v>
      </c>
      <c r="B227" s="107">
        <v>108</v>
      </c>
      <c r="C227" s="108">
        <v>4</v>
      </c>
      <c r="D227" s="108">
        <v>14</v>
      </c>
      <c r="E227" s="108" t="s">
        <v>78</v>
      </c>
    </row>
    <row r="228" spans="1:5" ht="17.25" thickBot="1">
      <c r="A228" s="106">
        <v>1080415</v>
      </c>
      <c r="B228" s="107">
        <v>108</v>
      </c>
      <c r="C228" s="108">
        <v>4</v>
      </c>
      <c r="D228" s="108">
        <v>15</v>
      </c>
      <c r="E228" s="108" t="s">
        <v>80</v>
      </c>
    </row>
    <row r="229" spans="1:5" ht="17.25" thickBot="1">
      <c r="A229" s="106">
        <v>1080416</v>
      </c>
      <c r="B229" s="107">
        <v>108</v>
      </c>
      <c r="C229" s="108">
        <v>4</v>
      </c>
      <c r="D229" s="108">
        <v>16</v>
      </c>
      <c r="E229" s="108" t="s">
        <v>81</v>
      </c>
    </row>
    <row r="230" spans="1:5" ht="17.25" thickBot="1">
      <c r="A230" s="106">
        <v>1080417</v>
      </c>
      <c r="B230" s="107">
        <v>108</v>
      </c>
      <c r="C230" s="108">
        <v>4</v>
      </c>
      <c r="D230" s="108">
        <v>17</v>
      </c>
      <c r="E230" s="108" t="s">
        <v>82</v>
      </c>
    </row>
    <row r="231" spans="1:5" ht="17.25" thickBot="1">
      <c r="A231" s="106">
        <v>1080418</v>
      </c>
      <c r="B231" s="107">
        <v>108</v>
      </c>
      <c r="C231" s="108">
        <v>4</v>
      </c>
      <c r="D231" s="108">
        <v>18</v>
      </c>
      <c r="E231" s="108" t="s">
        <v>83</v>
      </c>
    </row>
    <row r="232" spans="1:5" ht="17.25" thickBot="1">
      <c r="A232" s="106">
        <v>1080419</v>
      </c>
      <c r="B232" s="107">
        <v>108</v>
      </c>
      <c r="C232" s="108">
        <v>4</v>
      </c>
      <c r="D232" s="108">
        <v>19</v>
      </c>
      <c r="E232" s="108" t="s">
        <v>84</v>
      </c>
    </row>
    <row r="233" spans="1:5" ht="17.25" thickBot="1">
      <c r="A233" s="106">
        <v>1080420</v>
      </c>
      <c r="B233" s="107">
        <v>108</v>
      </c>
      <c r="C233" s="108">
        <v>4</v>
      </c>
      <c r="D233" s="108">
        <v>20</v>
      </c>
      <c r="E233" s="108" t="s">
        <v>79</v>
      </c>
    </row>
    <row r="234" spans="1:5" ht="17.25" thickBot="1">
      <c r="A234" s="106">
        <v>1080421</v>
      </c>
      <c r="B234" s="107">
        <v>108</v>
      </c>
      <c r="C234" s="108">
        <v>4</v>
      </c>
      <c r="D234" s="108">
        <v>21</v>
      </c>
      <c r="E234" s="108" t="s">
        <v>78</v>
      </c>
    </row>
    <row r="235" spans="1:5" ht="17.25" thickBot="1">
      <c r="A235" s="106">
        <v>1080422</v>
      </c>
      <c r="B235" s="107">
        <v>108</v>
      </c>
      <c r="C235" s="108">
        <v>4</v>
      </c>
      <c r="D235" s="108">
        <v>22</v>
      </c>
      <c r="E235" s="108" t="s">
        <v>80</v>
      </c>
    </row>
    <row r="236" spans="1:5" ht="17.25" thickBot="1">
      <c r="A236" s="106">
        <v>1080423</v>
      </c>
      <c r="B236" s="107">
        <v>108</v>
      </c>
      <c r="C236" s="108">
        <v>4</v>
      </c>
      <c r="D236" s="108">
        <v>23</v>
      </c>
      <c r="E236" s="108" t="s">
        <v>81</v>
      </c>
    </row>
    <row r="237" spans="1:5" ht="17.25" thickBot="1">
      <c r="A237" s="106">
        <v>1080424</v>
      </c>
      <c r="B237" s="107">
        <v>108</v>
      </c>
      <c r="C237" s="108">
        <v>4</v>
      </c>
      <c r="D237" s="108">
        <v>24</v>
      </c>
      <c r="E237" s="108" t="s">
        <v>82</v>
      </c>
    </row>
    <row r="238" spans="1:5" ht="17.25" thickBot="1">
      <c r="A238" s="106">
        <v>1080425</v>
      </c>
      <c r="B238" s="107">
        <v>108</v>
      </c>
      <c r="C238" s="108">
        <v>4</v>
      </c>
      <c r="D238" s="108">
        <v>25</v>
      </c>
      <c r="E238" s="108" t="s">
        <v>83</v>
      </c>
    </row>
    <row r="239" spans="1:5" ht="17.25" thickBot="1">
      <c r="A239" s="106">
        <v>1080426</v>
      </c>
      <c r="B239" s="107">
        <v>108</v>
      </c>
      <c r="C239" s="108">
        <v>4</v>
      </c>
      <c r="D239" s="108">
        <v>26</v>
      </c>
      <c r="E239" s="108" t="s">
        <v>84</v>
      </c>
    </row>
    <row r="240" spans="1:5" ht="17.25" thickBot="1">
      <c r="A240" s="106">
        <v>1080427</v>
      </c>
      <c r="B240" s="107">
        <v>108</v>
      </c>
      <c r="C240" s="108">
        <v>4</v>
      </c>
      <c r="D240" s="108">
        <v>27</v>
      </c>
      <c r="E240" s="108" t="s">
        <v>79</v>
      </c>
    </row>
    <row r="241" spans="1:5" ht="17.25" thickBot="1">
      <c r="A241" s="106">
        <v>1080428</v>
      </c>
      <c r="B241" s="107">
        <v>108</v>
      </c>
      <c r="C241" s="108">
        <v>4</v>
      </c>
      <c r="D241" s="108">
        <v>28</v>
      </c>
      <c r="E241" s="108" t="s">
        <v>78</v>
      </c>
    </row>
    <row r="242" spans="1:5" ht="17.25" thickBot="1">
      <c r="A242" s="106">
        <v>1080429</v>
      </c>
      <c r="B242" s="107">
        <v>108</v>
      </c>
      <c r="C242" s="108">
        <v>4</v>
      </c>
      <c r="D242" s="108">
        <v>29</v>
      </c>
      <c r="E242" s="108" t="s">
        <v>80</v>
      </c>
    </row>
    <row r="243" spans="1:5" ht="17.25" thickBot="1">
      <c r="A243" s="106">
        <v>1080430</v>
      </c>
      <c r="B243" s="107">
        <v>108</v>
      </c>
      <c r="C243" s="108">
        <v>4</v>
      </c>
      <c r="D243" s="108">
        <v>30</v>
      </c>
      <c r="E243" s="108" t="s">
        <v>81</v>
      </c>
    </row>
    <row r="244" spans="1:5" ht="17.25" thickBot="1">
      <c r="A244" s="106">
        <v>1080501</v>
      </c>
      <c r="B244" s="107">
        <v>108</v>
      </c>
      <c r="C244" s="108">
        <v>5</v>
      </c>
      <c r="D244" s="108">
        <v>1</v>
      </c>
      <c r="E244" s="108" t="s">
        <v>82</v>
      </c>
    </row>
    <row r="245" spans="1:5" ht="17.25" thickBot="1">
      <c r="A245" s="106">
        <v>1080502</v>
      </c>
      <c r="B245" s="107">
        <v>108</v>
      </c>
      <c r="C245" s="108">
        <v>5</v>
      </c>
      <c r="D245" s="108">
        <v>2</v>
      </c>
      <c r="E245" s="108" t="s">
        <v>83</v>
      </c>
    </row>
    <row r="246" spans="1:5" ht="17.25" thickBot="1">
      <c r="A246" s="106">
        <v>1080503</v>
      </c>
      <c r="B246" s="107">
        <v>108</v>
      </c>
      <c r="C246" s="108">
        <v>5</v>
      </c>
      <c r="D246" s="108">
        <v>3</v>
      </c>
      <c r="E246" s="108" t="s">
        <v>84</v>
      </c>
    </row>
    <row r="247" spans="1:5" ht="17.25" thickBot="1">
      <c r="A247" s="106">
        <v>1080504</v>
      </c>
      <c r="B247" s="107">
        <v>108</v>
      </c>
      <c r="C247" s="108">
        <v>5</v>
      </c>
      <c r="D247" s="108">
        <v>4</v>
      </c>
      <c r="E247" s="108" t="s">
        <v>79</v>
      </c>
    </row>
    <row r="248" spans="1:5" ht="17.25" thickBot="1">
      <c r="A248" s="106">
        <v>1080505</v>
      </c>
      <c r="B248" s="107">
        <v>108</v>
      </c>
      <c r="C248" s="108">
        <v>5</v>
      </c>
      <c r="D248" s="108">
        <v>5</v>
      </c>
      <c r="E248" s="108" t="s">
        <v>78</v>
      </c>
    </row>
    <row r="249" spans="1:5" ht="17.25" thickBot="1">
      <c r="A249" s="106">
        <v>1080506</v>
      </c>
      <c r="B249" s="107">
        <v>108</v>
      </c>
      <c r="C249" s="108">
        <v>5</v>
      </c>
      <c r="D249" s="108">
        <v>6</v>
      </c>
      <c r="E249" s="108" t="s">
        <v>80</v>
      </c>
    </row>
    <row r="250" spans="1:5" ht="17.25" thickBot="1">
      <c r="A250" s="106">
        <v>1080507</v>
      </c>
      <c r="B250" s="107">
        <v>108</v>
      </c>
      <c r="C250" s="108">
        <v>5</v>
      </c>
      <c r="D250" s="108">
        <v>7</v>
      </c>
      <c r="E250" s="108" t="s">
        <v>81</v>
      </c>
    </row>
    <row r="251" spans="1:5" ht="17.25" thickBot="1">
      <c r="A251" s="106">
        <v>1080508</v>
      </c>
      <c r="B251" s="107">
        <v>108</v>
      </c>
      <c r="C251" s="108">
        <v>5</v>
      </c>
      <c r="D251" s="108">
        <v>8</v>
      </c>
      <c r="E251" s="108" t="s">
        <v>82</v>
      </c>
    </row>
    <row r="252" spans="1:5" ht="17.25" thickBot="1">
      <c r="A252" s="106">
        <v>1080509</v>
      </c>
      <c r="B252" s="107">
        <v>108</v>
      </c>
      <c r="C252" s="108">
        <v>5</v>
      </c>
      <c r="D252" s="108">
        <v>9</v>
      </c>
      <c r="E252" s="108" t="s">
        <v>83</v>
      </c>
    </row>
    <row r="253" spans="1:5" ht="17.25" thickBot="1">
      <c r="A253" s="106">
        <v>1080510</v>
      </c>
      <c r="B253" s="107">
        <v>108</v>
      </c>
      <c r="C253" s="108">
        <v>5</v>
      </c>
      <c r="D253" s="108">
        <v>10</v>
      </c>
      <c r="E253" s="108" t="s">
        <v>84</v>
      </c>
    </row>
    <row r="254" spans="1:5" ht="17.25" thickBot="1">
      <c r="A254" s="106">
        <v>1080511</v>
      </c>
      <c r="B254" s="107">
        <v>108</v>
      </c>
      <c r="C254" s="108">
        <v>5</v>
      </c>
      <c r="D254" s="108">
        <v>11</v>
      </c>
      <c r="E254" s="108" t="s">
        <v>79</v>
      </c>
    </row>
    <row r="255" spans="1:5" ht="17.25" thickBot="1">
      <c r="A255" s="106">
        <v>1080512</v>
      </c>
      <c r="B255" s="107">
        <v>108</v>
      </c>
      <c r="C255" s="108">
        <v>5</v>
      </c>
      <c r="D255" s="108">
        <v>12</v>
      </c>
      <c r="E255" s="108" t="s">
        <v>78</v>
      </c>
    </row>
    <row r="256" spans="1:5" ht="17.25" thickBot="1">
      <c r="A256" s="106">
        <v>1080513</v>
      </c>
      <c r="B256" s="107">
        <v>108</v>
      </c>
      <c r="C256" s="108">
        <v>5</v>
      </c>
      <c r="D256" s="108">
        <v>13</v>
      </c>
      <c r="E256" s="108" t="s">
        <v>80</v>
      </c>
    </row>
    <row r="257" spans="1:5" ht="17.25" thickBot="1">
      <c r="A257" s="106">
        <v>1080514</v>
      </c>
      <c r="B257" s="107">
        <v>108</v>
      </c>
      <c r="C257" s="108">
        <v>5</v>
      </c>
      <c r="D257" s="108">
        <v>14</v>
      </c>
      <c r="E257" s="108" t="s">
        <v>81</v>
      </c>
    </row>
    <row r="258" spans="1:5" ht="17.25" thickBot="1">
      <c r="A258" s="106">
        <v>1080515</v>
      </c>
      <c r="B258" s="107">
        <v>108</v>
      </c>
      <c r="C258" s="108">
        <v>5</v>
      </c>
      <c r="D258" s="108">
        <v>15</v>
      </c>
      <c r="E258" s="108" t="s">
        <v>82</v>
      </c>
    </row>
    <row r="259" spans="1:5" ht="17.25" thickBot="1">
      <c r="A259" s="106">
        <v>1080516</v>
      </c>
      <c r="B259" s="107">
        <v>108</v>
      </c>
      <c r="C259" s="108">
        <v>5</v>
      </c>
      <c r="D259" s="108">
        <v>16</v>
      </c>
      <c r="E259" s="108" t="s">
        <v>83</v>
      </c>
    </row>
    <row r="260" spans="1:5" ht="17.25" thickBot="1">
      <c r="A260" s="106">
        <v>1080517</v>
      </c>
      <c r="B260" s="107">
        <v>108</v>
      </c>
      <c r="C260" s="108">
        <v>5</v>
      </c>
      <c r="D260" s="108">
        <v>17</v>
      </c>
      <c r="E260" s="108" t="s">
        <v>84</v>
      </c>
    </row>
    <row r="261" spans="1:5" ht="17.25" thickBot="1">
      <c r="A261" s="106">
        <v>1080518</v>
      </c>
      <c r="B261" s="107">
        <v>108</v>
      </c>
      <c r="C261" s="108">
        <v>5</v>
      </c>
      <c r="D261" s="108">
        <v>18</v>
      </c>
      <c r="E261" s="108" t="s">
        <v>79</v>
      </c>
    </row>
    <row r="262" spans="1:5" ht="17.25" thickBot="1">
      <c r="A262" s="106">
        <v>1080519</v>
      </c>
      <c r="B262" s="107">
        <v>108</v>
      </c>
      <c r="C262" s="108">
        <v>5</v>
      </c>
      <c r="D262" s="108">
        <v>19</v>
      </c>
      <c r="E262" s="108" t="s">
        <v>78</v>
      </c>
    </row>
    <row r="263" spans="1:5" ht="17.25" thickBot="1">
      <c r="A263" s="106">
        <v>1080520</v>
      </c>
      <c r="B263" s="107">
        <v>108</v>
      </c>
      <c r="C263" s="108">
        <v>5</v>
      </c>
      <c r="D263" s="108">
        <v>20</v>
      </c>
      <c r="E263" s="108" t="s">
        <v>80</v>
      </c>
    </row>
    <row r="264" spans="1:5" ht="17.25" thickBot="1">
      <c r="A264" s="106">
        <v>1080521</v>
      </c>
      <c r="B264" s="107">
        <v>108</v>
      </c>
      <c r="C264" s="108">
        <v>5</v>
      </c>
      <c r="D264" s="108">
        <v>21</v>
      </c>
      <c r="E264" s="108" t="s">
        <v>81</v>
      </c>
    </row>
    <row r="265" spans="1:5" ht="17.25" thickBot="1">
      <c r="A265" s="106">
        <v>1080522</v>
      </c>
      <c r="B265" s="107">
        <v>108</v>
      </c>
      <c r="C265" s="108">
        <v>5</v>
      </c>
      <c r="D265" s="108">
        <v>22</v>
      </c>
      <c r="E265" s="108" t="s">
        <v>82</v>
      </c>
    </row>
    <row r="266" spans="1:5" ht="17.25" thickBot="1">
      <c r="A266" s="106">
        <v>1080523</v>
      </c>
      <c r="B266" s="107">
        <v>108</v>
      </c>
      <c r="C266" s="108">
        <v>5</v>
      </c>
      <c r="D266" s="108">
        <v>23</v>
      </c>
      <c r="E266" s="108" t="s">
        <v>83</v>
      </c>
    </row>
    <row r="267" spans="1:5" ht="17.25" thickBot="1">
      <c r="A267" s="106">
        <v>1080524</v>
      </c>
      <c r="B267" s="107">
        <v>108</v>
      </c>
      <c r="C267" s="108">
        <v>5</v>
      </c>
      <c r="D267" s="108">
        <v>24</v>
      </c>
      <c r="E267" s="108" t="s">
        <v>84</v>
      </c>
    </row>
    <row r="268" spans="1:5" ht="17.25" thickBot="1">
      <c r="A268" s="106">
        <v>1080525</v>
      </c>
      <c r="B268" s="107">
        <v>108</v>
      </c>
      <c r="C268" s="108">
        <v>5</v>
      </c>
      <c r="D268" s="108">
        <v>25</v>
      </c>
      <c r="E268" s="108" t="s">
        <v>79</v>
      </c>
    </row>
    <row r="269" spans="1:5" ht="17.25" thickBot="1">
      <c r="A269" s="106">
        <v>1080526</v>
      </c>
      <c r="B269" s="107">
        <v>108</v>
      </c>
      <c r="C269" s="108">
        <v>5</v>
      </c>
      <c r="D269" s="108">
        <v>26</v>
      </c>
      <c r="E269" s="108" t="s">
        <v>78</v>
      </c>
    </row>
    <row r="270" spans="1:5" ht="17.25" thickBot="1">
      <c r="A270" s="106">
        <v>1080527</v>
      </c>
      <c r="B270" s="107">
        <v>108</v>
      </c>
      <c r="C270" s="108">
        <v>5</v>
      </c>
      <c r="D270" s="108">
        <v>27</v>
      </c>
      <c r="E270" s="108" t="s">
        <v>80</v>
      </c>
    </row>
    <row r="271" spans="1:5" ht="17.25" thickBot="1">
      <c r="A271" s="106">
        <v>1080528</v>
      </c>
      <c r="B271" s="107">
        <v>108</v>
      </c>
      <c r="C271" s="108">
        <v>5</v>
      </c>
      <c r="D271" s="108">
        <v>28</v>
      </c>
      <c r="E271" s="108" t="s">
        <v>81</v>
      </c>
    </row>
    <row r="272" spans="1:5" ht="17.25" thickBot="1">
      <c r="A272" s="106">
        <v>1080529</v>
      </c>
      <c r="B272" s="107">
        <v>108</v>
      </c>
      <c r="C272" s="108">
        <v>5</v>
      </c>
      <c r="D272" s="108">
        <v>29</v>
      </c>
      <c r="E272" s="108" t="s">
        <v>82</v>
      </c>
    </row>
    <row r="273" spans="1:5" ht="17.25" thickBot="1">
      <c r="A273" s="106">
        <v>1080530</v>
      </c>
      <c r="B273" s="107">
        <v>108</v>
      </c>
      <c r="C273" s="108">
        <v>5</v>
      </c>
      <c r="D273" s="108">
        <v>30</v>
      </c>
      <c r="E273" s="108" t="s">
        <v>83</v>
      </c>
    </row>
    <row r="274" spans="1:5" ht="17.25" thickBot="1">
      <c r="A274" s="106">
        <v>1080531</v>
      </c>
      <c r="B274" s="107">
        <v>108</v>
      </c>
      <c r="C274" s="108">
        <v>5</v>
      </c>
      <c r="D274" s="108">
        <v>31</v>
      </c>
      <c r="E274" s="108" t="s">
        <v>84</v>
      </c>
    </row>
    <row r="275" spans="1:5" ht="17.25" thickBot="1">
      <c r="A275" s="106">
        <v>1080601</v>
      </c>
      <c r="B275" s="107">
        <v>108</v>
      </c>
      <c r="C275" s="108">
        <v>6</v>
      </c>
      <c r="D275" s="108">
        <v>1</v>
      </c>
      <c r="E275" s="108" t="s">
        <v>79</v>
      </c>
    </row>
    <row r="276" spans="1:5" ht="17.25" thickBot="1">
      <c r="A276" s="106">
        <v>1080602</v>
      </c>
      <c r="B276" s="107">
        <v>108</v>
      </c>
      <c r="C276" s="108">
        <v>6</v>
      </c>
      <c r="D276" s="108">
        <v>2</v>
      </c>
      <c r="E276" s="108" t="s">
        <v>78</v>
      </c>
    </row>
    <row r="277" spans="1:5" ht="17.25" thickBot="1">
      <c r="A277" s="106">
        <v>1080603</v>
      </c>
      <c r="B277" s="107">
        <v>108</v>
      </c>
      <c r="C277" s="108">
        <v>6</v>
      </c>
      <c r="D277" s="108">
        <v>3</v>
      </c>
      <c r="E277" s="108" t="s">
        <v>80</v>
      </c>
    </row>
    <row r="278" spans="1:5" ht="17.25" thickBot="1">
      <c r="A278" s="106">
        <v>1080604</v>
      </c>
      <c r="B278" s="107">
        <v>108</v>
      </c>
      <c r="C278" s="108">
        <v>6</v>
      </c>
      <c r="D278" s="108">
        <v>4</v>
      </c>
      <c r="E278" s="108" t="s">
        <v>81</v>
      </c>
    </row>
    <row r="279" spans="1:5" ht="17.25" thickBot="1">
      <c r="A279" s="106">
        <v>1080605</v>
      </c>
      <c r="B279" s="107">
        <v>108</v>
      </c>
      <c r="C279" s="108">
        <v>6</v>
      </c>
      <c r="D279" s="108">
        <v>5</v>
      </c>
      <c r="E279" s="108" t="s">
        <v>82</v>
      </c>
    </row>
    <row r="280" spans="1:5" ht="17.25" thickBot="1">
      <c r="A280" s="106">
        <v>1080606</v>
      </c>
      <c r="B280" s="107">
        <v>108</v>
      </c>
      <c r="C280" s="108">
        <v>6</v>
      </c>
      <c r="D280" s="108">
        <v>6</v>
      </c>
      <c r="E280" s="108" t="s">
        <v>83</v>
      </c>
    </row>
    <row r="281" spans="1:5" ht="17.25" thickBot="1">
      <c r="A281" s="106">
        <v>1080607</v>
      </c>
      <c r="B281" s="107">
        <v>108</v>
      </c>
      <c r="C281" s="108">
        <v>6</v>
      </c>
      <c r="D281" s="108">
        <v>7</v>
      </c>
      <c r="E281" s="108" t="s">
        <v>84</v>
      </c>
    </row>
    <row r="282" spans="1:5" ht="17.25" thickBot="1">
      <c r="A282" s="106">
        <v>1080608</v>
      </c>
      <c r="B282" s="107">
        <v>108</v>
      </c>
      <c r="C282" s="108">
        <v>6</v>
      </c>
      <c r="D282" s="108">
        <v>8</v>
      </c>
      <c r="E282" s="108" t="s">
        <v>79</v>
      </c>
    </row>
    <row r="283" spans="1:5" ht="17.25" thickBot="1">
      <c r="A283" s="106">
        <v>1080609</v>
      </c>
      <c r="B283" s="107">
        <v>108</v>
      </c>
      <c r="C283" s="108">
        <v>6</v>
      </c>
      <c r="D283" s="108">
        <v>9</v>
      </c>
      <c r="E283" s="108" t="s">
        <v>78</v>
      </c>
    </row>
    <row r="284" spans="1:5" ht="17.25" thickBot="1">
      <c r="A284" s="106">
        <v>1080610</v>
      </c>
      <c r="B284" s="107">
        <v>108</v>
      </c>
      <c r="C284" s="108">
        <v>6</v>
      </c>
      <c r="D284" s="108">
        <v>10</v>
      </c>
      <c r="E284" s="108" t="s">
        <v>80</v>
      </c>
    </row>
    <row r="285" spans="1:5" ht="17.25" thickBot="1">
      <c r="A285" s="106">
        <v>1080611</v>
      </c>
      <c r="B285" s="107">
        <v>108</v>
      </c>
      <c r="C285" s="108">
        <v>6</v>
      </c>
      <c r="D285" s="108">
        <v>11</v>
      </c>
      <c r="E285" s="108" t="s">
        <v>81</v>
      </c>
    </row>
    <row r="286" spans="1:5" ht="17.25" thickBot="1">
      <c r="A286" s="106">
        <v>1080612</v>
      </c>
      <c r="B286" s="107">
        <v>108</v>
      </c>
      <c r="C286" s="108">
        <v>6</v>
      </c>
      <c r="D286" s="108">
        <v>12</v>
      </c>
      <c r="E286" s="108" t="s">
        <v>82</v>
      </c>
    </row>
    <row r="287" spans="1:5" ht="17.25" thickBot="1">
      <c r="A287" s="106">
        <v>1080613</v>
      </c>
      <c r="B287" s="107">
        <v>108</v>
      </c>
      <c r="C287" s="108">
        <v>6</v>
      </c>
      <c r="D287" s="108">
        <v>13</v>
      </c>
      <c r="E287" s="108" t="s">
        <v>83</v>
      </c>
    </row>
    <row r="288" spans="1:5" ht="17.25" thickBot="1">
      <c r="A288" s="106">
        <v>1080614</v>
      </c>
      <c r="B288" s="107">
        <v>108</v>
      </c>
      <c r="C288" s="108">
        <v>6</v>
      </c>
      <c r="D288" s="108">
        <v>14</v>
      </c>
      <c r="E288" s="108" t="s">
        <v>84</v>
      </c>
    </row>
    <row r="289" spans="1:5" ht="17.25" thickBot="1">
      <c r="A289" s="106">
        <v>1080615</v>
      </c>
      <c r="B289" s="107">
        <v>108</v>
      </c>
      <c r="C289" s="108">
        <v>6</v>
      </c>
      <c r="D289" s="108">
        <v>15</v>
      </c>
      <c r="E289" s="108" t="s">
        <v>79</v>
      </c>
    </row>
    <row r="290" spans="1:5" ht="17.25" thickBot="1">
      <c r="A290" s="106">
        <v>1080616</v>
      </c>
      <c r="B290" s="107">
        <v>108</v>
      </c>
      <c r="C290" s="108">
        <v>6</v>
      </c>
      <c r="D290" s="108">
        <v>16</v>
      </c>
      <c r="E290" s="108" t="s">
        <v>78</v>
      </c>
    </row>
    <row r="291" spans="1:5" ht="17.25" thickBot="1">
      <c r="A291" s="106">
        <v>1080617</v>
      </c>
      <c r="B291" s="107">
        <v>108</v>
      </c>
      <c r="C291" s="108">
        <v>6</v>
      </c>
      <c r="D291" s="108">
        <v>17</v>
      </c>
      <c r="E291" s="108" t="s">
        <v>80</v>
      </c>
    </row>
    <row r="292" spans="1:5" ht="17.25" thickBot="1">
      <c r="A292" s="106">
        <v>1080618</v>
      </c>
      <c r="B292" s="107">
        <v>108</v>
      </c>
      <c r="C292" s="108">
        <v>6</v>
      </c>
      <c r="D292" s="108">
        <v>18</v>
      </c>
      <c r="E292" s="108" t="s">
        <v>81</v>
      </c>
    </row>
    <row r="293" spans="1:5" ht="17.25" thickBot="1">
      <c r="A293" s="106">
        <v>1080619</v>
      </c>
      <c r="B293" s="107">
        <v>108</v>
      </c>
      <c r="C293" s="108">
        <v>6</v>
      </c>
      <c r="D293" s="108">
        <v>19</v>
      </c>
      <c r="E293" s="108" t="s">
        <v>82</v>
      </c>
    </row>
    <row r="294" spans="1:5" ht="17.25" thickBot="1">
      <c r="A294" s="106">
        <v>1080620</v>
      </c>
      <c r="B294" s="107">
        <v>108</v>
      </c>
      <c r="C294" s="108">
        <v>6</v>
      </c>
      <c r="D294" s="108">
        <v>20</v>
      </c>
      <c r="E294" s="108" t="s">
        <v>83</v>
      </c>
    </row>
    <row r="295" spans="1:5" ht="17.25" thickBot="1">
      <c r="A295" s="106">
        <v>1080621</v>
      </c>
      <c r="B295" s="107">
        <v>108</v>
      </c>
      <c r="C295" s="108">
        <v>6</v>
      </c>
      <c r="D295" s="108">
        <v>21</v>
      </c>
      <c r="E295" s="108" t="s">
        <v>84</v>
      </c>
    </row>
    <row r="296" spans="1:5" ht="17.25" thickBot="1">
      <c r="A296" s="106">
        <v>1080622</v>
      </c>
      <c r="B296" s="107">
        <v>108</v>
      </c>
      <c r="C296" s="108">
        <v>6</v>
      </c>
      <c r="D296" s="108">
        <v>22</v>
      </c>
      <c r="E296" s="108" t="s">
        <v>79</v>
      </c>
    </row>
    <row r="297" spans="1:5" ht="17.25" thickBot="1">
      <c r="A297" s="106">
        <v>1080623</v>
      </c>
      <c r="B297" s="107">
        <v>108</v>
      </c>
      <c r="C297" s="108">
        <v>6</v>
      </c>
      <c r="D297" s="108">
        <v>23</v>
      </c>
      <c r="E297" s="108" t="s">
        <v>78</v>
      </c>
    </row>
    <row r="298" spans="1:5" ht="17.25" thickBot="1">
      <c r="A298" s="106">
        <v>1080624</v>
      </c>
      <c r="B298" s="107">
        <v>108</v>
      </c>
      <c r="C298" s="108">
        <v>6</v>
      </c>
      <c r="D298" s="108">
        <v>24</v>
      </c>
      <c r="E298" s="108" t="s">
        <v>80</v>
      </c>
    </row>
    <row r="299" spans="1:5" ht="17.25" thickBot="1">
      <c r="A299" s="106">
        <v>1080625</v>
      </c>
      <c r="B299" s="107">
        <v>108</v>
      </c>
      <c r="C299" s="108">
        <v>6</v>
      </c>
      <c r="D299" s="108">
        <v>25</v>
      </c>
      <c r="E299" s="108" t="s">
        <v>81</v>
      </c>
    </row>
    <row r="300" spans="1:5" ht="17.25" thickBot="1">
      <c r="A300" s="106">
        <v>1080626</v>
      </c>
      <c r="B300" s="107">
        <v>108</v>
      </c>
      <c r="C300" s="108">
        <v>6</v>
      </c>
      <c r="D300" s="108">
        <v>26</v>
      </c>
      <c r="E300" s="108" t="s">
        <v>82</v>
      </c>
    </row>
    <row r="301" spans="1:5" ht="17.25" thickBot="1">
      <c r="A301" s="106">
        <v>1080627</v>
      </c>
      <c r="B301" s="107">
        <v>108</v>
      </c>
      <c r="C301" s="108">
        <v>6</v>
      </c>
      <c r="D301" s="108">
        <v>27</v>
      </c>
      <c r="E301" s="108" t="s">
        <v>83</v>
      </c>
    </row>
    <row r="302" spans="1:5" ht="17.25" thickBot="1">
      <c r="A302" s="106">
        <v>1080628</v>
      </c>
      <c r="B302" s="107">
        <v>108</v>
      </c>
      <c r="C302" s="108">
        <v>6</v>
      </c>
      <c r="D302" s="108">
        <v>28</v>
      </c>
      <c r="E302" s="108" t="s">
        <v>84</v>
      </c>
    </row>
    <row r="303" spans="1:5" ht="17.25" thickBot="1">
      <c r="A303" s="106">
        <v>1080629</v>
      </c>
      <c r="B303" s="107">
        <v>108</v>
      </c>
      <c r="C303" s="108">
        <v>6</v>
      </c>
      <c r="D303" s="108">
        <v>29</v>
      </c>
      <c r="E303" s="108" t="s">
        <v>79</v>
      </c>
    </row>
    <row r="304" spans="1:5" ht="17.25" thickBot="1">
      <c r="A304" s="106">
        <v>1080630</v>
      </c>
      <c r="B304" s="107">
        <v>108</v>
      </c>
      <c r="C304" s="108">
        <v>6</v>
      </c>
      <c r="D304" s="108">
        <v>30</v>
      </c>
      <c r="E304" s="108" t="s">
        <v>78</v>
      </c>
    </row>
    <row r="305" spans="1:5" ht="17.25" thickBot="1">
      <c r="A305" s="106">
        <v>1080701</v>
      </c>
      <c r="B305" s="107">
        <v>108</v>
      </c>
      <c r="C305" s="108">
        <v>7</v>
      </c>
      <c r="D305" s="108">
        <v>1</v>
      </c>
      <c r="E305" s="108" t="s">
        <v>80</v>
      </c>
    </row>
    <row r="306" spans="1:5" ht="17.25" thickBot="1">
      <c r="A306" s="106">
        <v>1080702</v>
      </c>
      <c r="B306" s="107">
        <v>108</v>
      </c>
      <c r="C306" s="108">
        <v>7</v>
      </c>
      <c r="D306" s="108">
        <v>2</v>
      </c>
      <c r="E306" s="108" t="s">
        <v>81</v>
      </c>
    </row>
    <row r="307" spans="1:5" ht="17.25" thickBot="1">
      <c r="A307" s="106">
        <v>1080703</v>
      </c>
      <c r="B307" s="107">
        <v>108</v>
      </c>
      <c r="C307" s="108">
        <v>7</v>
      </c>
      <c r="D307" s="108">
        <v>3</v>
      </c>
      <c r="E307" s="108" t="s">
        <v>82</v>
      </c>
    </row>
    <row r="308" spans="1:5" ht="17.25" thickBot="1">
      <c r="A308" s="106">
        <v>1080704</v>
      </c>
      <c r="B308" s="107">
        <v>108</v>
      </c>
      <c r="C308" s="108">
        <v>7</v>
      </c>
      <c r="D308" s="108">
        <v>4</v>
      </c>
      <c r="E308" s="108" t="s">
        <v>83</v>
      </c>
    </row>
    <row r="309" spans="1:5" ht="17.25" thickBot="1">
      <c r="A309" s="106">
        <v>1080705</v>
      </c>
      <c r="B309" s="107">
        <v>108</v>
      </c>
      <c r="C309" s="108">
        <v>7</v>
      </c>
      <c r="D309" s="108">
        <v>5</v>
      </c>
      <c r="E309" s="108" t="s">
        <v>84</v>
      </c>
    </row>
    <row r="310" spans="1:5" ht="17.25" thickBot="1">
      <c r="A310" s="106">
        <v>1080706</v>
      </c>
      <c r="B310" s="107">
        <v>108</v>
      </c>
      <c r="C310" s="108">
        <v>7</v>
      </c>
      <c r="D310" s="108">
        <v>6</v>
      </c>
      <c r="E310" s="108" t="s">
        <v>79</v>
      </c>
    </row>
    <row r="311" spans="1:5" ht="17.25" thickBot="1">
      <c r="A311" s="106">
        <v>1080707</v>
      </c>
      <c r="B311" s="107">
        <v>108</v>
      </c>
      <c r="C311" s="108">
        <v>7</v>
      </c>
      <c r="D311" s="108">
        <v>7</v>
      </c>
      <c r="E311" s="108" t="s">
        <v>78</v>
      </c>
    </row>
    <row r="312" spans="1:5" ht="17.25" thickBot="1">
      <c r="A312" s="106">
        <v>1080708</v>
      </c>
      <c r="B312" s="107">
        <v>108</v>
      </c>
      <c r="C312" s="108">
        <v>7</v>
      </c>
      <c r="D312" s="108">
        <v>8</v>
      </c>
      <c r="E312" s="108" t="s">
        <v>80</v>
      </c>
    </row>
    <row r="313" spans="1:5" ht="17.25" thickBot="1">
      <c r="A313" s="106">
        <v>1080709</v>
      </c>
      <c r="B313" s="107">
        <v>108</v>
      </c>
      <c r="C313" s="108">
        <v>7</v>
      </c>
      <c r="D313" s="108">
        <v>9</v>
      </c>
      <c r="E313" s="108" t="s">
        <v>81</v>
      </c>
    </row>
    <row r="314" spans="1:5" ht="17.25" thickBot="1">
      <c r="A314" s="106">
        <v>1080710</v>
      </c>
      <c r="B314" s="107">
        <v>108</v>
      </c>
      <c r="C314" s="108">
        <v>7</v>
      </c>
      <c r="D314" s="108">
        <v>10</v>
      </c>
      <c r="E314" s="108" t="s">
        <v>82</v>
      </c>
    </row>
    <row r="315" spans="1:5" ht="17.25" thickBot="1">
      <c r="A315" s="106">
        <v>1080711</v>
      </c>
      <c r="B315" s="107">
        <v>108</v>
      </c>
      <c r="C315" s="108">
        <v>7</v>
      </c>
      <c r="D315" s="108">
        <v>11</v>
      </c>
      <c r="E315" s="108" t="s">
        <v>83</v>
      </c>
    </row>
    <row r="316" spans="1:5" ht="17.25" thickBot="1">
      <c r="A316" s="106">
        <v>1080712</v>
      </c>
      <c r="B316" s="107">
        <v>108</v>
      </c>
      <c r="C316" s="108">
        <v>7</v>
      </c>
      <c r="D316" s="108">
        <v>12</v>
      </c>
      <c r="E316" s="108" t="s">
        <v>84</v>
      </c>
    </row>
    <row r="317" spans="1:5" ht="17.25" thickBot="1">
      <c r="A317" s="106">
        <v>1080713</v>
      </c>
      <c r="B317" s="107">
        <v>108</v>
      </c>
      <c r="C317" s="108">
        <v>7</v>
      </c>
      <c r="D317" s="108">
        <v>13</v>
      </c>
      <c r="E317" s="108" t="s">
        <v>79</v>
      </c>
    </row>
    <row r="318" spans="1:5" ht="17.25" thickBot="1">
      <c r="A318" s="106">
        <v>1080714</v>
      </c>
      <c r="B318" s="107">
        <v>108</v>
      </c>
      <c r="C318" s="108">
        <v>7</v>
      </c>
      <c r="D318" s="108">
        <v>14</v>
      </c>
      <c r="E318" s="108" t="s">
        <v>78</v>
      </c>
    </row>
    <row r="319" spans="1:5" ht="17.25" thickBot="1">
      <c r="A319" s="106">
        <v>1080715</v>
      </c>
      <c r="B319" s="107">
        <v>108</v>
      </c>
      <c r="C319" s="108">
        <v>7</v>
      </c>
      <c r="D319" s="108">
        <v>15</v>
      </c>
      <c r="E319" s="108" t="s">
        <v>80</v>
      </c>
    </row>
    <row r="320" spans="1:5" ht="17.25" thickBot="1">
      <c r="A320" s="106">
        <v>1080716</v>
      </c>
      <c r="B320" s="107">
        <v>108</v>
      </c>
      <c r="C320" s="108">
        <v>7</v>
      </c>
      <c r="D320" s="108">
        <v>16</v>
      </c>
      <c r="E320" s="108" t="s">
        <v>81</v>
      </c>
    </row>
    <row r="321" spans="1:5" ht="17.25" thickBot="1">
      <c r="A321" s="106">
        <v>1080717</v>
      </c>
      <c r="B321" s="107">
        <v>108</v>
      </c>
      <c r="C321" s="108">
        <v>7</v>
      </c>
      <c r="D321" s="108">
        <v>17</v>
      </c>
      <c r="E321" s="108" t="s">
        <v>82</v>
      </c>
    </row>
    <row r="322" spans="1:5" ht="17.25" thickBot="1">
      <c r="A322" s="106">
        <v>1080718</v>
      </c>
      <c r="B322" s="107">
        <v>108</v>
      </c>
      <c r="C322" s="108">
        <v>7</v>
      </c>
      <c r="D322" s="108">
        <v>18</v>
      </c>
      <c r="E322" s="108" t="s">
        <v>83</v>
      </c>
    </row>
    <row r="323" spans="1:5" ht="17.25" thickBot="1">
      <c r="A323" s="106">
        <v>1080719</v>
      </c>
      <c r="B323" s="107">
        <v>108</v>
      </c>
      <c r="C323" s="108">
        <v>7</v>
      </c>
      <c r="D323" s="108">
        <v>19</v>
      </c>
      <c r="E323" s="108" t="s">
        <v>84</v>
      </c>
    </row>
    <row r="324" spans="1:5" ht="17.25" thickBot="1">
      <c r="A324" s="106">
        <v>1080720</v>
      </c>
      <c r="B324" s="107">
        <v>108</v>
      </c>
      <c r="C324" s="108">
        <v>7</v>
      </c>
      <c r="D324" s="108">
        <v>20</v>
      </c>
      <c r="E324" s="108" t="s">
        <v>79</v>
      </c>
    </row>
    <row r="325" spans="1:5" ht="17.25" thickBot="1">
      <c r="A325" s="106">
        <v>1080721</v>
      </c>
      <c r="B325" s="107">
        <v>108</v>
      </c>
      <c r="C325" s="108">
        <v>7</v>
      </c>
      <c r="D325" s="108">
        <v>21</v>
      </c>
      <c r="E325" s="108" t="s">
        <v>78</v>
      </c>
    </row>
    <row r="326" spans="1:5" ht="17.25" thickBot="1">
      <c r="A326" s="106">
        <v>1080722</v>
      </c>
      <c r="B326" s="107">
        <v>108</v>
      </c>
      <c r="C326" s="108">
        <v>7</v>
      </c>
      <c r="D326" s="108">
        <v>22</v>
      </c>
      <c r="E326" s="108" t="s">
        <v>80</v>
      </c>
    </row>
    <row r="327" spans="1:5" ht="17.25" thickBot="1">
      <c r="A327" s="106">
        <v>1080723</v>
      </c>
      <c r="B327" s="107">
        <v>108</v>
      </c>
      <c r="C327" s="108">
        <v>7</v>
      </c>
      <c r="D327" s="108">
        <v>23</v>
      </c>
      <c r="E327" s="108" t="s">
        <v>81</v>
      </c>
    </row>
    <row r="328" spans="1:5" ht="17.25" thickBot="1">
      <c r="A328" s="106">
        <v>1080724</v>
      </c>
      <c r="B328" s="107">
        <v>108</v>
      </c>
      <c r="C328" s="108">
        <v>7</v>
      </c>
      <c r="D328" s="108">
        <v>24</v>
      </c>
      <c r="E328" s="108" t="s">
        <v>82</v>
      </c>
    </row>
    <row r="329" spans="1:5" ht="17.25" thickBot="1">
      <c r="A329" s="106">
        <v>1080725</v>
      </c>
      <c r="B329" s="107">
        <v>108</v>
      </c>
      <c r="C329" s="108">
        <v>7</v>
      </c>
      <c r="D329" s="108">
        <v>25</v>
      </c>
      <c r="E329" s="108" t="s">
        <v>83</v>
      </c>
    </row>
    <row r="330" spans="1:5" ht="17.25" thickBot="1">
      <c r="A330" s="106">
        <v>1080726</v>
      </c>
      <c r="B330" s="107">
        <v>108</v>
      </c>
      <c r="C330" s="108">
        <v>7</v>
      </c>
      <c r="D330" s="108">
        <v>26</v>
      </c>
      <c r="E330" s="108" t="s">
        <v>84</v>
      </c>
    </row>
    <row r="331" spans="1:5" ht="17.25" thickBot="1">
      <c r="A331" s="106">
        <v>1080727</v>
      </c>
      <c r="B331" s="107">
        <v>108</v>
      </c>
      <c r="C331" s="108">
        <v>7</v>
      </c>
      <c r="D331" s="108">
        <v>27</v>
      </c>
      <c r="E331" s="108" t="s">
        <v>79</v>
      </c>
    </row>
    <row r="332" spans="1:5" ht="17.25" thickBot="1">
      <c r="A332" s="106">
        <v>1080728</v>
      </c>
      <c r="B332" s="107">
        <v>108</v>
      </c>
      <c r="C332" s="108">
        <v>7</v>
      </c>
      <c r="D332" s="108">
        <v>28</v>
      </c>
      <c r="E332" s="108" t="s">
        <v>78</v>
      </c>
    </row>
    <row r="333" spans="1:5" ht="17.25" thickBot="1">
      <c r="A333" s="106">
        <v>1080729</v>
      </c>
      <c r="B333" s="107">
        <v>108</v>
      </c>
      <c r="C333" s="108">
        <v>7</v>
      </c>
      <c r="D333" s="108">
        <v>29</v>
      </c>
      <c r="E333" s="108" t="s">
        <v>80</v>
      </c>
    </row>
    <row r="334" spans="1:5" ht="17.25" thickBot="1">
      <c r="A334" s="106">
        <v>1080730</v>
      </c>
      <c r="B334" s="107">
        <v>108</v>
      </c>
      <c r="C334" s="108">
        <v>7</v>
      </c>
      <c r="D334" s="108">
        <v>30</v>
      </c>
      <c r="E334" s="108" t="s">
        <v>81</v>
      </c>
    </row>
    <row r="335" spans="1:5" ht="17.25" thickBot="1">
      <c r="A335" s="106">
        <v>1080731</v>
      </c>
      <c r="B335" s="107">
        <v>108</v>
      </c>
      <c r="C335" s="108">
        <v>7</v>
      </c>
      <c r="D335" s="108">
        <v>31</v>
      </c>
      <c r="E335" s="108" t="s">
        <v>82</v>
      </c>
    </row>
    <row r="336" spans="1:5" ht="17.25" thickBot="1">
      <c r="A336" s="105">
        <v>1080801</v>
      </c>
      <c r="B336" s="107">
        <v>108</v>
      </c>
      <c r="C336" s="105">
        <v>8</v>
      </c>
      <c r="D336" s="108">
        <v>1</v>
      </c>
      <c r="E336" s="108" t="s">
        <v>83</v>
      </c>
    </row>
    <row r="337" spans="1:5" ht="17.25" thickBot="1">
      <c r="A337" s="105">
        <v>1080802</v>
      </c>
      <c r="B337" s="107">
        <v>108</v>
      </c>
      <c r="C337" s="105">
        <v>8</v>
      </c>
      <c r="D337" s="108">
        <v>2</v>
      </c>
      <c r="E337" s="108" t="s">
        <v>84</v>
      </c>
    </row>
    <row r="338" spans="1:5" ht="17.25" thickBot="1">
      <c r="A338" s="105">
        <v>1080803</v>
      </c>
      <c r="B338" s="107">
        <v>108</v>
      </c>
      <c r="C338" s="105">
        <v>8</v>
      </c>
      <c r="D338" s="108">
        <v>3</v>
      </c>
      <c r="E338" s="108" t="s">
        <v>79</v>
      </c>
    </row>
    <row r="339" spans="1:5" ht="17.25" thickBot="1">
      <c r="A339" s="105">
        <v>1080804</v>
      </c>
      <c r="B339" s="107">
        <v>108</v>
      </c>
      <c r="C339" s="105">
        <v>8</v>
      </c>
      <c r="D339" s="108">
        <v>4</v>
      </c>
      <c r="E339" s="108" t="s">
        <v>78</v>
      </c>
    </row>
    <row r="340" spans="1:5" ht="17.25" thickBot="1">
      <c r="A340" s="105">
        <v>1080805</v>
      </c>
      <c r="B340" s="107">
        <v>108</v>
      </c>
      <c r="C340" s="105">
        <v>8</v>
      </c>
      <c r="D340" s="108">
        <v>5</v>
      </c>
      <c r="E340" s="108" t="s">
        <v>80</v>
      </c>
    </row>
    <row r="341" spans="1:5" ht="17.25" thickBot="1">
      <c r="A341" s="105">
        <v>1080806</v>
      </c>
      <c r="B341" s="107">
        <v>108</v>
      </c>
      <c r="C341" s="105">
        <v>8</v>
      </c>
      <c r="D341" s="108">
        <v>6</v>
      </c>
      <c r="E341" s="108" t="s">
        <v>81</v>
      </c>
    </row>
    <row r="342" spans="1:5" ht="17.25" thickBot="1">
      <c r="A342" s="105">
        <v>1080807</v>
      </c>
      <c r="B342" s="107">
        <v>108</v>
      </c>
      <c r="C342" s="105">
        <v>8</v>
      </c>
      <c r="D342" s="108">
        <v>7</v>
      </c>
      <c r="E342" s="108" t="s">
        <v>82</v>
      </c>
    </row>
    <row r="343" spans="1:5" ht="17.25" thickBot="1">
      <c r="A343" s="105">
        <v>1080808</v>
      </c>
      <c r="B343" s="107">
        <v>108</v>
      </c>
      <c r="C343" s="105">
        <v>8</v>
      </c>
      <c r="D343" s="108">
        <v>8</v>
      </c>
      <c r="E343" s="108" t="s">
        <v>83</v>
      </c>
    </row>
    <row r="344" spans="1:5" ht="17.25" thickBot="1">
      <c r="A344" s="105">
        <v>1080809</v>
      </c>
      <c r="B344" s="107">
        <v>108</v>
      </c>
      <c r="C344" s="105">
        <v>8</v>
      </c>
      <c r="D344" s="108">
        <v>9</v>
      </c>
      <c r="E344" s="108" t="s">
        <v>84</v>
      </c>
    </row>
    <row r="345" spans="1:5" ht="17.25" thickBot="1">
      <c r="A345" s="105">
        <v>1080810</v>
      </c>
      <c r="B345" s="107">
        <v>108</v>
      </c>
      <c r="C345" s="105">
        <v>8</v>
      </c>
      <c r="D345" s="108">
        <v>10</v>
      </c>
      <c r="E345" s="108" t="s">
        <v>79</v>
      </c>
    </row>
    <row r="346" spans="1:5" ht="17.25" thickBot="1">
      <c r="A346" s="105">
        <v>1080811</v>
      </c>
      <c r="B346" s="107">
        <v>108</v>
      </c>
      <c r="C346" s="105">
        <v>8</v>
      </c>
      <c r="D346" s="108">
        <v>11</v>
      </c>
      <c r="E346" s="108" t="s">
        <v>78</v>
      </c>
    </row>
    <row r="347" spans="1:5" ht="17.25" thickBot="1">
      <c r="A347" s="105">
        <v>1080812</v>
      </c>
      <c r="B347" s="107">
        <v>108</v>
      </c>
      <c r="C347" s="105">
        <v>8</v>
      </c>
      <c r="D347" s="108">
        <v>12</v>
      </c>
      <c r="E347" s="108" t="s">
        <v>80</v>
      </c>
    </row>
    <row r="348" spans="1:5" ht="17.25" thickBot="1">
      <c r="A348" s="105">
        <v>1080813</v>
      </c>
      <c r="B348" s="107">
        <v>108</v>
      </c>
      <c r="C348" s="105">
        <v>8</v>
      </c>
      <c r="D348" s="108">
        <v>13</v>
      </c>
      <c r="E348" s="108" t="s">
        <v>81</v>
      </c>
    </row>
    <row r="349" spans="1:5" ht="17.25" thickBot="1">
      <c r="A349" s="105">
        <v>1080814</v>
      </c>
      <c r="B349" s="107">
        <v>108</v>
      </c>
      <c r="C349" s="105">
        <v>8</v>
      </c>
      <c r="D349" s="108">
        <v>14</v>
      </c>
      <c r="E349" s="108" t="s">
        <v>82</v>
      </c>
    </row>
    <row r="350" spans="1:5" ht="17.25" thickBot="1">
      <c r="A350" s="105">
        <v>1080815</v>
      </c>
      <c r="B350" s="107">
        <v>108</v>
      </c>
      <c r="C350" s="105">
        <v>8</v>
      </c>
      <c r="D350" s="108">
        <v>15</v>
      </c>
      <c r="E350" s="108" t="s">
        <v>83</v>
      </c>
    </row>
    <row r="351" spans="1:5" ht="17.25" thickBot="1">
      <c r="A351" s="105">
        <v>1080816</v>
      </c>
      <c r="B351" s="107">
        <v>108</v>
      </c>
      <c r="C351" s="105">
        <v>8</v>
      </c>
      <c r="D351" s="108">
        <v>16</v>
      </c>
      <c r="E351" s="108" t="s">
        <v>84</v>
      </c>
    </row>
    <row r="352" spans="1:5" ht="17.25" thickBot="1">
      <c r="A352" s="105">
        <v>1080817</v>
      </c>
      <c r="B352" s="107">
        <v>108</v>
      </c>
      <c r="C352" s="105">
        <v>8</v>
      </c>
      <c r="D352" s="108">
        <v>17</v>
      </c>
      <c r="E352" s="108" t="s">
        <v>79</v>
      </c>
    </row>
    <row r="353" spans="1:5" ht="17.25" thickBot="1">
      <c r="A353" s="105">
        <v>1080818</v>
      </c>
      <c r="B353" s="107">
        <v>108</v>
      </c>
      <c r="C353" s="105">
        <v>8</v>
      </c>
      <c r="D353" s="108">
        <v>18</v>
      </c>
      <c r="E353" s="108" t="s">
        <v>78</v>
      </c>
    </row>
    <row r="354" spans="1:5" ht="17.25" thickBot="1">
      <c r="A354" s="105">
        <v>1080819</v>
      </c>
      <c r="B354" s="107">
        <v>108</v>
      </c>
      <c r="C354" s="105">
        <v>8</v>
      </c>
      <c r="D354" s="108">
        <v>19</v>
      </c>
      <c r="E354" s="108" t="s">
        <v>80</v>
      </c>
    </row>
    <row r="355" spans="1:5" ht="17.25" thickBot="1">
      <c r="A355" s="105">
        <v>1080820</v>
      </c>
      <c r="B355" s="107">
        <v>108</v>
      </c>
      <c r="C355" s="105">
        <v>8</v>
      </c>
      <c r="D355" s="108">
        <v>20</v>
      </c>
      <c r="E355" s="108" t="s">
        <v>81</v>
      </c>
    </row>
    <row r="356" spans="1:5" ht="17.25" thickBot="1">
      <c r="A356" s="105">
        <v>1080821</v>
      </c>
      <c r="B356" s="107">
        <v>108</v>
      </c>
      <c r="C356" s="105">
        <v>8</v>
      </c>
      <c r="D356" s="108">
        <v>21</v>
      </c>
      <c r="E356" s="108" t="s">
        <v>82</v>
      </c>
    </row>
    <row r="357" spans="1:5" ht="17.25" thickBot="1">
      <c r="A357" s="105">
        <v>1080822</v>
      </c>
      <c r="B357" s="107">
        <v>108</v>
      </c>
      <c r="C357" s="105">
        <v>8</v>
      </c>
      <c r="D357" s="108">
        <v>22</v>
      </c>
      <c r="E357" s="108" t="s">
        <v>83</v>
      </c>
    </row>
    <row r="358" spans="1:5" ht="17.25" thickBot="1">
      <c r="A358" s="105">
        <v>1080823</v>
      </c>
      <c r="B358" s="107">
        <v>108</v>
      </c>
      <c r="C358" s="105">
        <v>8</v>
      </c>
      <c r="D358" s="108">
        <v>23</v>
      </c>
      <c r="E358" s="108" t="s">
        <v>84</v>
      </c>
    </row>
    <row r="359" spans="1:5" ht="17.25" thickBot="1">
      <c r="A359" s="105">
        <v>1080824</v>
      </c>
      <c r="B359" s="107">
        <v>108</v>
      </c>
      <c r="C359" s="105">
        <v>8</v>
      </c>
      <c r="D359" s="108">
        <v>24</v>
      </c>
      <c r="E359" s="108" t="s">
        <v>79</v>
      </c>
    </row>
    <row r="360" spans="1:5" ht="17.25" thickBot="1">
      <c r="A360" s="105">
        <v>1080825</v>
      </c>
      <c r="B360" s="107">
        <v>108</v>
      </c>
      <c r="C360" s="105">
        <v>8</v>
      </c>
      <c r="D360" s="108">
        <v>25</v>
      </c>
      <c r="E360" s="108" t="s">
        <v>78</v>
      </c>
    </row>
    <row r="361" spans="1:5" ht="17.25" thickBot="1">
      <c r="A361" s="105">
        <v>1080826</v>
      </c>
      <c r="B361" s="107">
        <v>108</v>
      </c>
      <c r="C361" s="105">
        <v>8</v>
      </c>
      <c r="D361" s="108">
        <v>26</v>
      </c>
      <c r="E361" s="108" t="s">
        <v>80</v>
      </c>
    </row>
    <row r="362" spans="1:5" ht="17.25" thickBot="1">
      <c r="A362" s="105">
        <v>1080827</v>
      </c>
      <c r="B362" s="107">
        <v>108</v>
      </c>
      <c r="C362" s="105">
        <v>8</v>
      </c>
      <c r="D362" s="108">
        <v>27</v>
      </c>
      <c r="E362" s="108" t="s">
        <v>81</v>
      </c>
    </row>
    <row r="363" spans="1:5" ht="17.25" thickBot="1">
      <c r="A363" s="105">
        <v>1080828</v>
      </c>
      <c r="B363" s="107">
        <v>108</v>
      </c>
      <c r="C363" s="105">
        <v>8</v>
      </c>
      <c r="D363" s="108">
        <v>28</v>
      </c>
      <c r="E363" s="108" t="s">
        <v>82</v>
      </c>
    </row>
    <row r="364" spans="1:5" ht="17.25" thickBot="1">
      <c r="A364" s="105">
        <v>1080829</v>
      </c>
      <c r="B364" s="107">
        <v>108</v>
      </c>
      <c r="C364" s="105">
        <v>8</v>
      </c>
      <c r="D364" s="108">
        <v>29</v>
      </c>
      <c r="E364" s="108" t="s">
        <v>83</v>
      </c>
    </row>
    <row r="365" spans="1:5" ht="17.25" thickBot="1">
      <c r="A365" s="105">
        <v>1080830</v>
      </c>
      <c r="B365" s="107">
        <v>108</v>
      </c>
      <c r="C365" s="105">
        <v>8</v>
      </c>
      <c r="D365" s="108">
        <v>30</v>
      </c>
      <c r="E365" s="108" t="s">
        <v>84</v>
      </c>
    </row>
    <row r="366" spans="1:5" ht="17.25" thickBot="1">
      <c r="A366" s="105">
        <v>1080831</v>
      </c>
      <c r="B366" s="107">
        <v>108</v>
      </c>
      <c r="C366" s="105">
        <v>8</v>
      </c>
      <c r="D366" s="108">
        <v>31</v>
      </c>
      <c r="E366" s="108" t="s">
        <v>79</v>
      </c>
    </row>
    <row r="367" spans="1:5" ht="17.25" thickBot="1">
      <c r="A367" s="106">
        <v>1080901</v>
      </c>
      <c r="B367" s="109">
        <v>108</v>
      </c>
      <c r="C367" s="109">
        <v>9</v>
      </c>
      <c r="D367" s="109">
        <v>1</v>
      </c>
      <c r="E367" s="108" t="s">
        <v>78</v>
      </c>
    </row>
    <row r="368" spans="1:5" ht="17.25" thickBot="1">
      <c r="A368" s="106">
        <v>1080902</v>
      </c>
      <c r="B368" s="109">
        <v>108</v>
      </c>
      <c r="C368" s="109">
        <v>9</v>
      </c>
      <c r="D368" s="109">
        <v>2</v>
      </c>
      <c r="E368" s="108" t="s">
        <v>80</v>
      </c>
    </row>
    <row r="369" spans="1:5" ht="17.25" thickBot="1">
      <c r="A369" s="106">
        <v>1080903</v>
      </c>
      <c r="B369" s="109">
        <v>108</v>
      </c>
      <c r="C369" s="109">
        <v>9</v>
      </c>
      <c r="D369" s="109">
        <v>3</v>
      </c>
      <c r="E369" s="108" t="s">
        <v>81</v>
      </c>
    </row>
    <row r="370" spans="1:5" ht="17.25" thickBot="1">
      <c r="A370" s="106">
        <v>1080904</v>
      </c>
      <c r="B370" s="109">
        <v>108</v>
      </c>
      <c r="C370" s="109">
        <v>9</v>
      </c>
      <c r="D370" s="109">
        <v>4</v>
      </c>
      <c r="E370" s="108" t="s">
        <v>82</v>
      </c>
    </row>
    <row r="371" spans="1:5" ht="17.25" thickBot="1">
      <c r="A371" s="106">
        <v>1080905</v>
      </c>
      <c r="B371" s="109">
        <v>108</v>
      </c>
      <c r="C371" s="109">
        <v>9</v>
      </c>
      <c r="D371" s="109">
        <v>5</v>
      </c>
      <c r="E371" s="105" t="s">
        <v>83</v>
      </c>
    </row>
    <row r="372" spans="1:5" ht="17.25" thickBot="1">
      <c r="A372" s="106">
        <v>1080906</v>
      </c>
      <c r="B372" s="109">
        <v>108</v>
      </c>
      <c r="C372" s="109">
        <v>9</v>
      </c>
      <c r="D372" s="109">
        <v>6</v>
      </c>
      <c r="E372" s="105" t="s">
        <v>84</v>
      </c>
    </row>
    <row r="373" spans="1:5" ht="17.25" thickBot="1">
      <c r="A373" s="106">
        <v>1080907</v>
      </c>
      <c r="B373" s="109">
        <v>108</v>
      </c>
      <c r="C373" s="109">
        <v>9</v>
      </c>
      <c r="D373" s="109">
        <v>7</v>
      </c>
      <c r="E373" s="105" t="s">
        <v>79</v>
      </c>
    </row>
    <row r="374" spans="1:5" ht="17.25" thickBot="1">
      <c r="A374" s="106">
        <v>1080908</v>
      </c>
      <c r="B374" s="109">
        <v>108</v>
      </c>
      <c r="C374" s="109">
        <v>9</v>
      </c>
      <c r="D374" s="109">
        <v>8</v>
      </c>
      <c r="E374" s="105" t="s">
        <v>78</v>
      </c>
    </row>
    <row r="375" spans="1:5" ht="17.25" thickBot="1">
      <c r="A375" s="106">
        <v>1080909</v>
      </c>
      <c r="B375" s="109">
        <v>108</v>
      </c>
      <c r="C375" s="109">
        <v>9</v>
      </c>
      <c r="D375" s="109">
        <v>9</v>
      </c>
      <c r="E375" s="105" t="s">
        <v>80</v>
      </c>
    </row>
    <row r="376" spans="1:5" ht="17.25" thickBot="1">
      <c r="A376" s="106">
        <v>1080910</v>
      </c>
      <c r="B376" s="109">
        <v>108</v>
      </c>
      <c r="C376" s="109">
        <v>9</v>
      </c>
      <c r="D376" s="109">
        <v>10</v>
      </c>
      <c r="E376" s="105" t="s">
        <v>81</v>
      </c>
    </row>
    <row r="377" spans="1:5" ht="17.25" thickBot="1">
      <c r="A377" s="106">
        <v>1080911</v>
      </c>
      <c r="B377" s="109">
        <v>108</v>
      </c>
      <c r="C377" s="109">
        <v>9</v>
      </c>
      <c r="D377" s="109">
        <v>11</v>
      </c>
      <c r="E377" s="105" t="s">
        <v>82</v>
      </c>
    </row>
    <row r="378" spans="1:5" ht="17.25" thickBot="1">
      <c r="A378" s="106">
        <v>1080912</v>
      </c>
      <c r="B378" s="109">
        <v>108</v>
      </c>
      <c r="C378" s="109">
        <v>9</v>
      </c>
      <c r="D378" s="109">
        <v>12</v>
      </c>
      <c r="E378" s="105" t="s">
        <v>83</v>
      </c>
    </row>
    <row r="379" spans="1:5" ht="17.25" thickBot="1">
      <c r="A379" s="106">
        <v>1080913</v>
      </c>
      <c r="B379" s="109">
        <v>108</v>
      </c>
      <c r="C379" s="109">
        <v>9</v>
      </c>
      <c r="D379" s="109">
        <v>13</v>
      </c>
      <c r="E379" s="105" t="s">
        <v>84</v>
      </c>
    </row>
    <row r="380" spans="1:5" ht="17.25" thickBot="1">
      <c r="A380" s="106">
        <v>1080914</v>
      </c>
      <c r="B380" s="109">
        <v>108</v>
      </c>
      <c r="C380" s="109">
        <v>9</v>
      </c>
      <c r="D380" s="109">
        <v>14</v>
      </c>
      <c r="E380" s="105" t="s">
        <v>79</v>
      </c>
    </row>
    <row r="381" spans="1:5" ht="17.25" thickBot="1">
      <c r="A381" s="106">
        <v>1080915</v>
      </c>
      <c r="B381" s="109">
        <v>108</v>
      </c>
      <c r="C381" s="109">
        <v>9</v>
      </c>
      <c r="D381" s="109">
        <v>15</v>
      </c>
      <c r="E381" s="105" t="s">
        <v>78</v>
      </c>
    </row>
    <row r="382" spans="1:5" ht="17.25" thickBot="1">
      <c r="A382" s="106">
        <v>1080916</v>
      </c>
      <c r="B382" s="109">
        <v>108</v>
      </c>
      <c r="C382" s="109">
        <v>9</v>
      </c>
      <c r="D382" s="109">
        <v>16</v>
      </c>
      <c r="E382" s="105" t="s">
        <v>80</v>
      </c>
    </row>
    <row r="383" spans="1:5" ht="17.25" thickBot="1">
      <c r="A383" s="106">
        <v>1080917</v>
      </c>
      <c r="B383" s="109">
        <v>108</v>
      </c>
      <c r="C383" s="109">
        <v>9</v>
      </c>
      <c r="D383" s="109">
        <v>17</v>
      </c>
      <c r="E383" s="105" t="s">
        <v>81</v>
      </c>
    </row>
    <row r="384" spans="1:5" ht="17.25" thickBot="1">
      <c r="A384" s="106">
        <v>1080918</v>
      </c>
      <c r="B384" s="109">
        <v>108</v>
      </c>
      <c r="C384" s="109">
        <v>9</v>
      </c>
      <c r="D384" s="109">
        <v>18</v>
      </c>
      <c r="E384" s="105" t="s">
        <v>82</v>
      </c>
    </row>
    <row r="385" spans="1:5" ht="17.25" thickBot="1">
      <c r="A385" s="106">
        <v>1080919</v>
      </c>
      <c r="B385" s="109">
        <v>108</v>
      </c>
      <c r="C385" s="109">
        <v>9</v>
      </c>
      <c r="D385" s="109">
        <v>19</v>
      </c>
      <c r="E385" s="105" t="s">
        <v>83</v>
      </c>
    </row>
    <row r="386" spans="1:5" ht="17.25" thickBot="1">
      <c r="A386" s="106">
        <v>1080920</v>
      </c>
      <c r="B386" s="109">
        <v>108</v>
      </c>
      <c r="C386" s="109">
        <v>9</v>
      </c>
      <c r="D386" s="109">
        <v>20</v>
      </c>
      <c r="E386" s="105" t="s">
        <v>84</v>
      </c>
    </row>
    <row r="387" spans="1:5" ht="17.25" thickBot="1">
      <c r="A387" s="106">
        <v>1080921</v>
      </c>
      <c r="B387" s="109">
        <v>108</v>
      </c>
      <c r="C387" s="109">
        <v>9</v>
      </c>
      <c r="D387" s="109">
        <v>21</v>
      </c>
      <c r="E387" s="105" t="s">
        <v>79</v>
      </c>
    </row>
    <row r="388" spans="1:5" ht="17.25" thickBot="1">
      <c r="A388" s="106">
        <v>1080922</v>
      </c>
      <c r="B388" s="109">
        <v>108</v>
      </c>
      <c r="C388" s="109">
        <v>9</v>
      </c>
      <c r="D388" s="109">
        <v>22</v>
      </c>
      <c r="E388" s="105" t="s">
        <v>78</v>
      </c>
    </row>
    <row r="389" spans="1:5" ht="17.25" thickBot="1">
      <c r="A389" s="106">
        <v>1080923</v>
      </c>
      <c r="B389" s="109">
        <v>108</v>
      </c>
      <c r="C389" s="109">
        <v>9</v>
      </c>
      <c r="D389" s="109">
        <v>23</v>
      </c>
      <c r="E389" s="105" t="s">
        <v>80</v>
      </c>
    </row>
    <row r="390" spans="1:5" ht="17.25" thickBot="1">
      <c r="A390" s="106">
        <v>1080924</v>
      </c>
      <c r="B390" s="109">
        <v>108</v>
      </c>
      <c r="C390" s="109">
        <v>9</v>
      </c>
      <c r="D390" s="109">
        <v>24</v>
      </c>
      <c r="E390" s="105" t="s">
        <v>81</v>
      </c>
    </row>
    <row r="391" spans="1:5" ht="17.25" thickBot="1">
      <c r="A391" s="106">
        <v>1080925</v>
      </c>
      <c r="B391" s="109">
        <v>108</v>
      </c>
      <c r="C391" s="109">
        <v>9</v>
      </c>
      <c r="D391" s="109">
        <v>25</v>
      </c>
      <c r="E391" s="105" t="s">
        <v>82</v>
      </c>
    </row>
    <row r="392" spans="1:5" ht="17.25" thickBot="1">
      <c r="A392" s="106">
        <v>1080926</v>
      </c>
      <c r="B392" s="109">
        <v>108</v>
      </c>
      <c r="C392" s="109">
        <v>9</v>
      </c>
      <c r="D392" s="109">
        <v>26</v>
      </c>
      <c r="E392" s="105" t="s">
        <v>83</v>
      </c>
    </row>
    <row r="393" spans="1:5" ht="17.25" thickBot="1">
      <c r="A393" s="106">
        <v>1080927</v>
      </c>
      <c r="B393" s="109">
        <v>108</v>
      </c>
      <c r="C393" s="109">
        <v>9</v>
      </c>
      <c r="D393" s="109">
        <v>27</v>
      </c>
      <c r="E393" s="105" t="s">
        <v>84</v>
      </c>
    </row>
    <row r="394" spans="1:5" ht="17.25" thickBot="1">
      <c r="A394" s="106">
        <v>1080928</v>
      </c>
      <c r="B394" s="109">
        <v>108</v>
      </c>
      <c r="C394" s="109">
        <v>9</v>
      </c>
      <c r="D394" s="109">
        <v>28</v>
      </c>
      <c r="E394" s="105" t="s">
        <v>79</v>
      </c>
    </row>
    <row r="395" spans="1:5" ht="17.25" thickBot="1">
      <c r="A395" s="106">
        <v>1080929</v>
      </c>
      <c r="B395" s="109">
        <v>108</v>
      </c>
      <c r="C395" s="109">
        <v>9</v>
      </c>
      <c r="D395" s="109">
        <v>29</v>
      </c>
      <c r="E395" s="105" t="s">
        <v>78</v>
      </c>
    </row>
    <row r="396" spans="1:5" ht="17.25" thickBot="1">
      <c r="A396" s="106">
        <v>1080930</v>
      </c>
      <c r="B396" s="109">
        <v>108</v>
      </c>
      <c r="C396" s="109">
        <v>9</v>
      </c>
      <c r="D396" s="109">
        <v>30</v>
      </c>
      <c r="E396" s="105" t="s">
        <v>80</v>
      </c>
    </row>
    <row r="397" spans="1:5" ht="17.25" thickBot="1">
      <c r="A397" s="106">
        <v>1081001</v>
      </c>
      <c r="B397" s="109">
        <v>108</v>
      </c>
      <c r="C397" s="109">
        <v>10</v>
      </c>
      <c r="D397" s="109">
        <v>1</v>
      </c>
      <c r="E397" s="105" t="s">
        <v>81</v>
      </c>
    </row>
    <row r="398" spans="1:5" ht="17.25" thickBot="1">
      <c r="A398" s="106">
        <v>1081002</v>
      </c>
      <c r="B398" s="109">
        <v>108</v>
      </c>
      <c r="C398" s="109">
        <v>10</v>
      </c>
      <c r="D398" s="109">
        <v>2</v>
      </c>
      <c r="E398" s="105" t="s">
        <v>82</v>
      </c>
    </row>
    <row r="399" spans="1:5" ht="17.25" thickBot="1">
      <c r="A399" s="106">
        <v>1081003</v>
      </c>
      <c r="B399" s="109">
        <v>108</v>
      </c>
      <c r="C399" s="109">
        <v>10</v>
      </c>
      <c r="D399" s="109">
        <v>3</v>
      </c>
      <c r="E399" s="105" t="s">
        <v>83</v>
      </c>
    </row>
    <row r="400" spans="1:5" ht="17.25" thickBot="1">
      <c r="A400" s="106">
        <v>1081004</v>
      </c>
      <c r="B400" s="109">
        <v>108</v>
      </c>
      <c r="C400" s="109">
        <v>10</v>
      </c>
      <c r="D400" s="109">
        <v>4</v>
      </c>
      <c r="E400" s="105" t="s">
        <v>84</v>
      </c>
    </row>
    <row r="401" spans="1:5" ht="17.25" thickBot="1">
      <c r="A401" s="106">
        <v>1081005</v>
      </c>
      <c r="B401" s="109">
        <v>108</v>
      </c>
      <c r="C401" s="109">
        <v>10</v>
      </c>
      <c r="D401" s="109">
        <v>5</v>
      </c>
      <c r="E401" s="105" t="s">
        <v>79</v>
      </c>
    </row>
    <row r="402" spans="1:5" ht="17.25" thickBot="1">
      <c r="A402" s="106">
        <v>1081006</v>
      </c>
      <c r="B402" s="109">
        <v>108</v>
      </c>
      <c r="C402" s="109">
        <v>10</v>
      </c>
      <c r="D402" s="109">
        <v>6</v>
      </c>
      <c r="E402" s="105" t="s">
        <v>78</v>
      </c>
    </row>
    <row r="403" spans="1:5" ht="17.25" thickBot="1">
      <c r="A403" s="106">
        <v>1081007</v>
      </c>
      <c r="B403" s="109">
        <v>108</v>
      </c>
      <c r="C403" s="109">
        <v>10</v>
      </c>
      <c r="D403" s="109">
        <v>7</v>
      </c>
      <c r="E403" s="105" t="s">
        <v>80</v>
      </c>
    </row>
    <row r="404" spans="1:5" ht="17.25" thickBot="1">
      <c r="A404" s="106">
        <v>1081008</v>
      </c>
      <c r="B404" s="109">
        <v>108</v>
      </c>
      <c r="C404" s="109">
        <v>10</v>
      </c>
      <c r="D404" s="109">
        <v>8</v>
      </c>
      <c r="E404" s="105" t="s">
        <v>81</v>
      </c>
    </row>
    <row r="405" spans="1:5" ht="17.25" thickBot="1">
      <c r="A405" s="106">
        <v>1081009</v>
      </c>
      <c r="B405" s="109">
        <v>108</v>
      </c>
      <c r="C405" s="109">
        <v>10</v>
      </c>
      <c r="D405" s="109">
        <v>9</v>
      </c>
      <c r="E405" s="105" t="s">
        <v>82</v>
      </c>
    </row>
    <row r="406" spans="1:5" ht="17.25" thickBot="1">
      <c r="A406" s="106">
        <v>1081010</v>
      </c>
      <c r="B406" s="109">
        <v>108</v>
      </c>
      <c r="C406" s="109">
        <v>10</v>
      </c>
      <c r="D406" s="109">
        <v>10</v>
      </c>
      <c r="E406" s="105" t="s">
        <v>83</v>
      </c>
    </row>
    <row r="407" spans="1:5" ht="17.25" thickBot="1">
      <c r="A407" s="106">
        <v>1081011</v>
      </c>
      <c r="B407" s="109">
        <v>108</v>
      </c>
      <c r="C407" s="109">
        <v>10</v>
      </c>
      <c r="D407" s="109">
        <v>11</v>
      </c>
      <c r="E407" s="105" t="s">
        <v>84</v>
      </c>
    </row>
    <row r="408" spans="1:5" ht="17.25" thickBot="1">
      <c r="A408" s="106">
        <v>1081012</v>
      </c>
      <c r="B408" s="109">
        <v>108</v>
      </c>
      <c r="C408" s="109">
        <v>10</v>
      </c>
      <c r="D408" s="109">
        <v>12</v>
      </c>
      <c r="E408" s="105" t="s">
        <v>79</v>
      </c>
    </row>
    <row r="409" spans="1:5" ht="17.25" thickBot="1">
      <c r="A409" s="106">
        <v>1081013</v>
      </c>
      <c r="B409" s="109">
        <v>108</v>
      </c>
      <c r="C409" s="109">
        <v>10</v>
      </c>
      <c r="D409" s="109">
        <v>13</v>
      </c>
      <c r="E409" s="105" t="s">
        <v>78</v>
      </c>
    </row>
    <row r="410" spans="1:5" ht="17.25" thickBot="1">
      <c r="A410" s="106">
        <v>1081014</v>
      </c>
      <c r="B410" s="109">
        <v>108</v>
      </c>
      <c r="C410" s="109">
        <v>10</v>
      </c>
      <c r="D410" s="109">
        <v>14</v>
      </c>
      <c r="E410" s="105" t="s">
        <v>80</v>
      </c>
    </row>
    <row r="411" spans="1:5" ht="17.25" thickBot="1">
      <c r="A411" s="106">
        <v>1081015</v>
      </c>
      <c r="B411" s="109">
        <v>108</v>
      </c>
      <c r="C411" s="109">
        <v>10</v>
      </c>
      <c r="D411" s="109">
        <v>15</v>
      </c>
      <c r="E411" s="105" t="s">
        <v>81</v>
      </c>
    </row>
    <row r="412" spans="1:5" ht="17.25" thickBot="1">
      <c r="A412" s="106">
        <v>1081016</v>
      </c>
      <c r="B412" s="109">
        <v>108</v>
      </c>
      <c r="C412" s="109">
        <v>10</v>
      </c>
      <c r="D412" s="109">
        <v>16</v>
      </c>
      <c r="E412" s="105" t="s">
        <v>82</v>
      </c>
    </row>
    <row r="413" spans="1:5" ht="17.25" thickBot="1">
      <c r="A413" s="106">
        <v>1081017</v>
      </c>
      <c r="B413" s="109">
        <v>108</v>
      </c>
      <c r="C413" s="109">
        <v>10</v>
      </c>
      <c r="D413" s="109">
        <v>17</v>
      </c>
      <c r="E413" s="105" t="s">
        <v>83</v>
      </c>
    </row>
    <row r="414" spans="1:5" ht="17.25" thickBot="1">
      <c r="A414" s="106">
        <v>1081018</v>
      </c>
      <c r="B414" s="109">
        <v>108</v>
      </c>
      <c r="C414" s="109">
        <v>10</v>
      </c>
      <c r="D414" s="109">
        <v>18</v>
      </c>
      <c r="E414" s="105" t="s">
        <v>84</v>
      </c>
    </row>
    <row r="415" spans="1:5" ht="17.25" thickBot="1">
      <c r="A415" s="106">
        <v>1081019</v>
      </c>
      <c r="B415" s="109">
        <v>108</v>
      </c>
      <c r="C415" s="109">
        <v>10</v>
      </c>
      <c r="D415" s="109">
        <v>19</v>
      </c>
      <c r="E415" s="105" t="s">
        <v>79</v>
      </c>
    </row>
    <row r="416" spans="1:5" ht="17.25" thickBot="1">
      <c r="A416" s="106">
        <v>1081020</v>
      </c>
      <c r="B416" s="109">
        <v>108</v>
      </c>
      <c r="C416" s="109">
        <v>10</v>
      </c>
      <c r="D416" s="109">
        <v>20</v>
      </c>
      <c r="E416" s="105" t="s">
        <v>78</v>
      </c>
    </row>
    <row r="417" spans="1:5" ht="17.25" thickBot="1">
      <c r="A417" s="106">
        <v>1081021</v>
      </c>
      <c r="B417" s="109">
        <v>108</v>
      </c>
      <c r="C417" s="109">
        <v>10</v>
      </c>
      <c r="D417" s="109">
        <v>21</v>
      </c>
      <c r="E417" s="105" t="s">
        <v>80</v>
      </c>
    </row>
    <row r="418" spans="1:5" ht="17.25" thickBot="1">
      <c r="A418" s="106">
        <v>1081022</v>
      </c>
      <c r="B418" s="109">
        <v>108</v>
      </c>
      <c r="C418" s="109">
        <v>10</v>
      </c>
      <c r="D418" s="109">
        <v>22</v>
      </c>
      <c r="E418" s="105" t="s">
        <v>81</v>
      </c>
    </row>
    <row r="419" spans="1:5" ht="17.25" thickBot="1">
      <c r="A419" s="106">
        <v>1081023</v>
      </c>
      <c r="B419" s="109">
        <v>108</v>
      </c>
      <c r="C419" s="109">
        <v>10</v>
      </c>
      <c r="D419" s="109">
        <v>23</v>
      </c>
      <c r="E419" s="105" t="s">
        <v>82</v>
      </c>
    </row>
    <row r="420" spans="1:5" ht="17.25" thickBot="1">
      <c r="A420" s="106">
        <v>1081024</v>
      </c>
      <c r="B420" s="109">
        <v>108</v>
      </c>
      <c r="C420" s="109">
        <v>10</v>
      </c>
      <c r="D420" s="109">
        <v>24</v>
      </c>
      <c r="E420" s="105" t="s">
        <v>83</v>
      </c>
    </row>
    <row r="421" spans="1:5" ht="17.25" thickBot="1">
      <c r="A421" s="106">
        <v>1081025</v>
      </c>
      <c r="B421" s="109">
        <v>108</v>
      </c>
      <c r="C421" s="109">
        <v>10</v>
      </c>
      <c r="D421" s="109">
        <v>25</v>
      </c>
      <c r="E421" s="105" t="s">
        <v>84</v>
      </c>
    </row>
    <row r="422" spans="1:5" ht="17.25" thickBot="1">
      <c r="A422" s="106">
        <v>1081026</v>
      </c>
      <c r="B422" s="109">
        <v>108</v>
      </c>
      <c r="C422" s="109">
        <v>10</v>
      </c>
      <c r="D422" s="109">
        <v>26</v>
      </c>
      <c r="E422" s="105" t="s">
        <v>79</v>
      </c>
    </row>
    <row r="423" spans="1:5" ht="17.25" thickBot="1">
      <c r="A423" s="106">
        <v>1081027</v>
      </c>
      <c r="B423" s="109">
        <v>108</v>
      </c>
      <c r="C423" s="109">
        <v>10</v>
      </c>
      <c r="D423" s="109">
        <v>27</v>
      </c>
      <c r="E423" s="105" t="s">
        <v>78</v>
      </c>
    </row>
    <row r="424" spans="1:5" ht="17.25" thickBot="1">
      <c r="A424" s="106">
        <v>1081028</v>
      </c>
      <c r="B424" s="109">
        <v>108</v>
      </c>
      <c r="C424" s="109">
        <v>10</v>
      </c>
      <c r="D424" s="109">
        <v>28</v>
      </c>
      <c r="E424" s="105" t="s">
        <v>80</v>
      </c>
    </row>
    <row r="425" spans="1:5" ht="17.25" thickBot="1">
      <c r="A425" s="106">
        <v>1081029</v>
      </c>
      <c r="B425" s="109">
        <v>108</v>
      </c>
      <c r="C425" s="109">
        <v>10</v>
      </c>
      <c r="D425" s="109">
        <v>29</v>
      </c>
      <c r="E425" s="105" t="s">
        <v>81</v>
      </c>
    </row>
    <row r="426" spans="1:5" ht="17.25" thickBot="1">
      <c r="A426" s="106">
        <v>1081030</v>
      </c>
      <c r="B426" s="109">
        <v>108</v>
      </c>
      <c r="C426" s="109">
        <v>10</v>
      </c>
      <c r="D426" s="109">
        <v>30</v>
      </c>
      <c r="E426" s="105" t="s">
        <v>82</v>
      </c>
    </row>
    <row r="427" spans="1:5" ht="17.25" thickBot="1">
      <c r="A427" s="106">
        <v>1081031</v>
      </c>
      <c r="B427" s="109">
        <v>108</v>
      </c>
      <c r="C427" s="109">
        <v>10</v>
      </c>
      <c r="D427" s="109">
        <v>31</v>
      </c>
      <c r="E427" s="105" t="s">
        <v>83</v>
      </c>
    </row>
    <row r="428" spans="1:5" ht="17.25" thickBot="1">
      <c r="A428" s="106">
        <v>1081101</v>
      </c>
      <c r="B428" s="109">
        <v>108</v>
      </c>
      <c r="C428" s="109">
        <v>11</v>
      </c>
      <c r="D428" s="109">
        <v>1</v>
      </c>
      <c r="E428" s="105" t="s">
        <v>84</v>
      </c>
    </row>
    <row r="429" spans="1:5" ht="17.25" thickBot="1">
      <c r="A429" s="106">
        <v>1081102</v>
      </c>
      <c r="B429" s="109">
        <v>108</v>
      </c>
      <c r="C429" s="109">
        <v>11</v>
      </c>
      <c r="D429" s="109">
        <v>2</v>
      </c>
      <c r="E429" s="105" t="s">
        <v>79</v>
      </c>
    </row>
    <row r="430" spans="1:5" ht="17.25" thickBot="1">
      <c r="A430" s="106">
        <v>1081103</v>
      </c>
      <c r="B430" s="109">
        <v>108</v>
      </c>
      <c r="C430" s="109">
        <v>11</v>
      </c>
      <c r="D430" s="109">
        <v>3</v>
      </c>
      <c r="E430" s="105" t="s">
        <v>78</v>
      </c>
    </row>
    <row r="431" spans="1:5" ht="17.25" thickBot="1">
      <c r="A431" s="106">
        <v>1081104</v>
      </c>
      <c r="B431" s="109">
        <v>108</v>
      </c>
      <c r="C431" s="109">
        <v>11</v>
      </c>
      <c r="D431" s="109">
        <v>4</v>
      </c>
      <c r="E431" s="105" t="s">
        <v>80</v>
      </c>
    </row>
    <row r="432" spans="1:5" ht="17.25" thickBot="1">
      <c r="A432" s="106">
        <v>1081105</v>
      </c>
      <c r="B432" s="109">
        <v>108</v>
      </c>
      <c r="C432" s="109">
        <v>11</v>
      </c>
      <c r="D432" s="109">
        <v>5</v>
      </c>
      <c r="E432" s="105" t="s">
        <v>81</v>
      </c>
    </row>
    <row r="433" spans="1:5" ht="17.25" thickBot="1">
      <c r="A433" s="106">
        <v>1081106</v>
      </c>
      <c r="B433" s="109">
        <v>108</v>
      </c>
      <c r="C433" s="109">
        <v>11</v>
      </c>
      <c r="D433" s="109">
        <v>6</v>
      </c>
      <c r="E433" s="105" t="s">
        <v>82</v>
      </c>
    </row>
    <row r="434" spans="1:5" ht="17.25" thickBot="1">
      <c r="A434" s="106">
        <v>1081107</v>
      </c>
      <c r="B434" s="109">
        <v>108</v>
      </c>
      <c r="C434" s="109">
        <v>11</v>
      </c>
      <c r="D434" s="109">
        <v>7</v>
      </c>
      <c r="E434" s="105" t="s">
        <v>83</v>
      </c>
    </row>
    <row r="435" spans="1:5" ht="17.25" thickBot="1">
      <c r="A435" s="106">
        <v>1081108</v>
      </c>
      <c r="B435" s="109">
        <v>108</v>
      </c>
      <c r="C435" s="109">
        <v>11</v>
      </c>
      <c r="D435" s="109">
        <v>8</v>
      </c>
      <c r="E435" s="105" t="s">
        <v>84</v>
      </c>
    </row>
    <row r="436" spans="1:5" ht="17.25" thickBot="1">
      <c r="A436" s="106">
        <v>1081109</v>
      </c>
      <c r="B436" s="109">
        <v>108</v>
      </c>
      <c r="C436" s="109">
        <v>11</v>
      </c>
      <c r="D436" s="109">
        <v>9</v>
      </c>
      <c r="E436" s="105" t="s">
        <v>79</v>
      </c>
    </row>
    <row r="437" spans="1:5" ht="17.25" thickBot="1">
      <c r="A437" s="106">
        <v>1081110</v>
      </c>
      <c r="B437" s="109">
        <v>108</v>
      </c>
      <c r="C437" s="109">
        <v>11</v>
      </c>
      <c r="D437" s="109">
        <v>10</v>
      </c>
      <c r="E437" s="105" t="s">
        <v>78</v>
      </c>
    </row>
    <row r="438" spans="1:5" ht="17.25" thickBot="1">
      <c r="A438" s="106">
        <v>1081111</v>
      </c>
      <c r="B438" s="109">
        <v>108</v>
      </c>
      <c r="C438" s="109">
        <v>11</v>
      </c>
      <c r="D438" s="109">
        <v>11</v>
      </c>
      <c r="E438" s="105" t="s">
        <v>80</v>
      </c>
    </row>
    <row r="439" spans="1:5" ht="17.25" thickBot="1">
      <c r="A439" s="106">
        <v>1081112</v>
      </c>
      <c r="B439" s="109">
        <v>108</v>
      </c>
      <c r="C439" s="109">
        <v>11</v>
      </c>
      <c r="D439" s="109">
        <v>12</v>
      </c>
      <c r="E439" s="105" t="s">
        <v>81</v>
      </c>
    </row>
    <row r="440" spans="1:5" ht="17.25" thickBot="1">
      <c r="A440" s="106">
        <v>1081113</v>
      </c>
      <c r="B440" s="109">
        <v>108</v>
      </c>
      <c r="C440" s="109">
        <v>11</v>
      </c>
      <c r="D440" s="109">
        <v>13</v>
      </c>
      <c r="E440" s="105" t="s">
        <v>82</v>
      </c>
    </row>
    <row r="441" spans="1:5" ht="17.25" thickBot="1">
      <c r="A441" s="106">
        <v>1081114</v>
      </c>
      <c r="B441" s="109">
        <v>108</v>
      </c>
      <c r="C441" s="109">
        <v>11</v>
      </c>
      <c r="D441" s="109">
        <v>14</v>
      </c>
      <c r="E441" s="105" t="s">
        <v>83</v>
      </c>
    </row>
    <row r="442" spans="1:5" ht="17.25" thickBot="1">
      <c r="A442" s="106">
        <v>1081115</v>
      </c>
      <c r="B442" s="109">
        <v>108</v>
      </c>
      <c r="C442" s="109">
        <v>11</v>
      </c>
      <c r="D442" s="109">
        <v>15</v>
      </c>
      <c r="E442" s="105" t="s">
        <v>84</v>
      </c>
    </row>
    <row r="443" spans="1:5" ht="17.25" thickBot="1">
      <c r="A443" s="106">
        <v>1081116</v>
      </c>
      <c r="B443" s="109">
        <v>108</v>
      </c>
      <c r="C443" s="109">
        <v>11</v>
      </c>
      <c r="D443" s="109">
        <v>16</v>
      </c>
      <c r="E443" s="105" t="s">
        <v>79</v>
      </c>
    </row>
    <row r="444" spans="1:5" ht="17.25" thickBot="1">
      <c r="A444" s="106">
        <v>1081117</v>
      </c>
      <c r="B444" s="109">
        <v>108</v>
      </c>
      <c r="C444" s="109">
        <v>11</v>
      </c>
      <c r="D444" s="109">
        <v>17</v>
      </c>
      <c r="E444" s="105" t="s">
        <v>78</v>
      </c>
    </row>
    <row r="445" spans="1:5" ht="17.25" thickBot="1">
      <c r="A445" s="106">
        <v>1081118</v>
      </c>
      <c r="B445" s="109">
        <v>108</v>
      </c>
      <c r="C445" s="109">
        <v>11</v>
      </c>
      <c r="D445" s="109">
        <v>18</v>
      </c>
      <c r="E445" s="105" t="s">
        <v>80</v>
      </c>
    </row>
    <row r="446" spans="1:5" ht="17.25" thickBot="1">
      <c r="A446" s="106">
        <v>1081119</v>
      </c>
      <c r="B446" s="109">
        <v>108</v>
      </c>
      <c r="C446" s="109">
        <v>11</v>
      </c>
      <c r="D446" s="109">
        <v>19</v>
      </c>
      <c r="E446" s="105" t="s">
        <v>81</v>
      </c>
    </row>
    <row r="447" spans="1:5" ht="17.25" thickBot="1">
      <c r="A447" s="106">
        <v>1081120</v>
      </c>
      <c r="B447" s="109">
        <v>108</v>
      </c>
      <c r="C447" s="109">
        <v>11</v>
      </c>
      <c r="D447" s="109">
        <v>20</v>
      </c>
      <c r="E447" s="105" t="s">
        <v>82</v>
      </c>
    </row>
    <row r="448" spans="1:5" ht="17.25" thickBot="1">
      <c r="A448" s="106">
        <v>1081121</v>
      </c>
      <c r="B448" s="109">
        <v>108</v>
      </c>
      <c r="C448" s="109">
        <v>11</v>
      </c>
      <c r="D448" s="109">
        <v>21</v>
      </c>
      <c r="E448" s="105" t="s">
        <v>83</v>
      </c>
    </row>
    <row r="449" spans="1:5" ht="17.25" thickBot="1">
      <c r="A449" s="106">
        <v>1081122</v>
      </c>
      <c r="B449" s="109">
        <v>108</v>
      </c>
      <c r="C449" s="109">
        <v>11</v>
      </c>
      <c r="D449" s="109">
        <v>22</v>
      </c>
      <c r="E449" s="105" t="s">
        <v>84</v>
      </c>
    </row>
    <row r="450" spans="1:5" ht="17.25" thickBot="1">
      <c r="A450" s="106">
        <v>1081123</v>
      </c>
      <c r="B450" s="109">
        <v>108</v>
      </c>
      <c r="C450" s="109">
        <v>11</v>
      </c>
      <c r="D450" s="109">
        <v>23</v>
      </c>
      <c r="E450" s="105" t="s">
        <v>79</v>
      </c>
    </row>
    <row r="451" spans="1:5" ht="17.25" thickBot="1">
      <c r="A451" s="106">
        <v>1081124</v>
      </c>
      <c r="B451" s="109">
        <v>108</v>
      </c>
      <c r="C451" s="109">
        <v>11</v>
      </c>
      <c r="D451" s="109">
        <v>24</v>
      </c>
      <c r="E451" s="105" t="s">
        <v>78</v>
      </c>
    </row>
    <row r="452" spans="1:5" ht="17.25" thickBot="1">
      <c r="A452" s="106">
        <v>1081125</v>
      </c>
      <c r="B452" s="109">
        <v>108</v>
      </c>
      <c r="C452" s="109">
        <v>11</v>
      </c>
      <c r="D452" s="109">
        <v>25</v>
      </c>
      <c r="E452" s="105" t="s">
        <v>80</v>
      </c>
    </row>
    <row r="453" spans="1:5" ht="17.25" thickBot="1">
      <c r="A453" s="106">
        <v>1081126</v>
      </c>
      <c r="B453" s="109">
        <v>108</v>
      </c>
      <c r="C453" s="109">
        <v>11</v>
      </c>
      <c r="D453" s="109">
        <v>26</v>
      </c>
      <c r="E453" s="105" t="s">
        <v>81</v>
      </c>
    </row>
    <row r="454" spans="1:5" ht="17.25" thickBot="1">
      <c r="A454" s="106">
        <v>1081127</v>
      </c>
      <c r="B454" s="109">
        <v>108</v>
      </c>
      <c r="C454" s="109">
        <v>11</v>
      </c>
      <c r="D454" s="109">
        <v>27</v>
      </c>
      <c r="E454" s="105" t="s">
        <v>82</v>
      </c>
    </row>
    <row r="455" spans="1:5" ht="17.25" thickBot="1">
      <c r="A455" s="106">
        <v>1081128</v>
      </c>
      <c r="B455" s="109">
        <v>108</v>
      </c>
      <c r="C455" s="109">
        <v>11</v>
      </c>
      <c r="D455" s="109">
        <v>28</v>
      </c>
      <c r="E455" s="105" t="s">
        <v>83</v>
      </c>
    </row>
    <row r="456" spans="1:5" ht="17.25" thickBot="1">
      <c r="A456" s="106">
        <v>1081129</v>
      </c>
      <c r="B456" s="109">
        <v>108</v>
      </c>
      <c r="C456" s="109">
        <v>11</v>
      </c>
      <c r="D456" s="109">
        <v>29</v>
      </c>
      <c r="E456" s="105" t="s">
        <v>84</v>
      </c>
    </row>
    <row r="457" spans="1:5" ht="17.25" thickBot="1">
      <c r="A457" s="106">
        <v>1081130</v>
      </c>
      <c r="B457" s="109">
        <v>108</v>
      </c>
      <c r="C457" s="109">
        <v>11</v>
      </c>
      <c r="D457" s="109">
        <v>30</v>
      </c>
      <c r="E457" s="105" t="s">
        <v>79</v>
      </c>
    </row>
    <row r="458" spans="1:5" ht="17.25" thickBot="1">
      <c r="A458" s="106">
        <v>1081201</v>
      </c>
      <c r="B458" s="109">
        <v>108</v>
      </c>
      <c r="C458" s="109">
        <v>12</v>
      </c>
      <c r="D458" s="109">
        <v>1</v>
      </c>
      <c r="E458" s="105" t="s">
        <v>78</v>
      </c>
    </row>
    <row r="459" spans="1:5" ht="17.25" thickBot="1">
      <c r="A459" s="106">
        <v>1081202</v>
      </c>
      <c r="B459" s="109">
        <v>108</v>
      </c>
      <c r="C459" s="109">
        <v>12</v>
      </c>
      <c r="D459" s="109">
        <v>2</v>
      </c>
      <c r="E459" s="105" t="s">
        <v>80</v>
      </c>
    </row>
    <row r="460" spans="1:5" ht="17.25" thickBot="1">
      <c r="A460" s="106">
        <v>1081203</v>
      </c>
      <c r="B460" s="109">
        <v>108</v>
      </c>
      <c r="C460" s="109">
        <v>12</v>
      </c>
      <c r="D460" s="109">
        <v>3</v>
      </c>
      <c r="E460" s="105" t="s">
        <v>81</v>
      </c>
    </row>
    <row r="461" spans="1:5" ht="17.25" thickBot="1">
      <c r="A461" s="106">
        <v>1081204</v>
      </c>
      <c r="B461" s="109">
        <v>108</v>
      </c>
      <c r="C461" s="109">
        <v>12</v>
      </c>
      <c r="D461" s="109">
        <v>4</v>
      </c>
      <c r="E461" s="105" t="s">
        <v>82</v>
      </c>
    </row>
    <row r="462" spans="1:5" ht="17.25" thickBot="1">
      <c r="A462" s="106">
        <v>1081205</v>
      </c>
      <c r="B462" s="109">
        <v>108</v>
      </c>
      <c r="C462" s="109">
        <v>12</v>
      </c>
      <c r="D462" s="109">
        <v>5</v>
      </c>
      <c r="E462" s="105" t="s">
        <v>83</v>
      </c>
    </row>
    <row r="463" spans="1:5" ht="17.25" thickBot="1">
      <c r="A463" s="106">
        <v>1081206</v>
      </c>
      <c r="B463" s="109">
        <v>108</v>
      </c>
      <c r="C463" s="109">
        <v>12</v>
      </c>
      <c r="D463" s="109">
        <v>6</v>
      </c>
      <c r="E463" s="105" t="s">
        <v>84</v>
      </c>
    </row>
    <row r="464" spans="1:5" ht="17.25" thickBot="1">
      <c r="A464" s="106">
        <v>1081207</v>
      </c>
      <c r="B464" s="109">
        <v>108</v>
      </c>
      <c r="C464" s="109">
        <v>12</v>
      </c>
      <c r="D464" s="109">
        <v>7</v>
      </c>
      <c r="E464" s="105" t="s">
        <v>79</v>
      </c>
    </row>
    <row r="465" spans="1:5" ht="17.25" thickBot="1">
      <c r="A465" s="106">
        <v>1081208</v>
      </c>
      <c r="B465" s="109">
        <v>108</v>
      </c>
      <c r="C465" s="109">
        <v>12</v>
      </c>
      <c r="D465" s="109">
        <v>8</v>
      </c>
      <c r="E465" s="105" t="s">
        <v>78</v>
      </c>
    </row>
    <row r="466" spans="1:5" ht="17.25" thickBot="1">
      <c r="A466" s="106">
        <v>1081209</v>
      </c>
      <c r="B466" s="109">
        <v>108</v>
      </c>
      <c r="C466" s="109">
        <v>12</v>
      </c>
      <c r="D466" s="109">
        <v>9</v>
      </c>
      <c r="E466" s="105" t="s">
        <v>80</v>
      </c>
    </row>
    <row r="467" spans="1:5" ht="17.25" thickBot="1">
      <c r="A467" s="106">
        <v>1081210</v>
      </c>
      <c r="B467" s="109">
        <v>108</v>
      </c>
      <c r="C467" s="109">
        <v>12</v>
      </c>
      <c r="D467" s="109">
        <v>10</v>
      </c>
      <c r="E467" s="105" t="s">
        <v>81</v>
      </c>
    </row>
    <row r="468" spans="1:5" ht="17.25" thickBot="1">
      <c r="A468" s="106">
        <v>1081211</v>
      </c>
      <c r="B468" s="109">
        <v>108</v>
      </c>
      <c r="C468" s="109">
        <v>12</v>
      </c>
      <c r="D468" s="109">
        <v>11</v>
      </c>
      <c r="E468" s="105" t="s">
        <v>82</v>
      </c>
    </row>
    <row r="469" spans="1:5" ht="17.25" thickBot="1">
      <c r="A469" s="106">
        <v>1081212</v>
      </c>
      <c r="B469" s="109">
        <v>108</v>
      </c>
      <c r="C469" s="109">
        <v>12</v>
      </c>
      <c r="D469" s="109">
        <v>12</v>
      </c>
      <c r="E469" s="105" t="s">
        <v>83</v>
      </c>
    </row>
    <row r="470" spans="1:5" ht="17.25" thickBot="1">
      <c r="A470" s="106">
        <v>1081213</v>
      </c>
      <c r="B470" s="109">
        <v>108</v>
      </c>
      <c r="C470" s="109">
        <v>12</v>
      </c>
      <c r="D470" s="109">
        <v>13</v>
      </c>
      <c r="E470" s="105" t="s">
        <v>84</v>
      </c>
    </row>
    <row r="471" spans="1:5" ht="17.25" thickBot="1">
      <c r="A471" s="106">
        <v>1081214</v>
      </c>
      <c r="B471" s="109">
        <v>108</v>
      </c>
      <c r="C471" s="109">
        <v>12</v>
      </c>
      <c r="D471" s="109">
        <v>14</v>
      </c>
      <c r="E471" s="105" t="s">
        <v>79</v>
      </c>
    </row>
    <row r="472" spans="1:5" ht="17.25" thickBot="1">
      <c r="A472" s="106">
        <v>1081215</v>
      </c>
      <c r="B472" s="109">
        <v>108</v>
      </c>
      <c r="C472" s="109">
        <v>12</v>
      </c>
      <c r="D472" s="109">
        <v>15</v>
      </c>
      <c r="E472" s="105" t="s">
        <v>78</v>
      </c>
    </row>
    <row r="473" spans="1:5" ht="17.25" thickBot="1">
      <c r="A473" s="106">
        <v>1081216</v>
      </c>
      <c r="B473" s="109">
        <v>108</v>
      </c>
      <c r="C473" s="109">
        <v>12</v>
      </c>
      <c r="D473" s="109">
        <v>16</v>
      </c>
      <c r="E473" s="105" t="s">
        <v>80</v>
      </c>
    </row>
    <row r="474" spans="1:5" ht="17.25" thickBot="1">
      <c r="A474" s="106">
        <v>1081217</v>
      </c>
      <c r="B474" s="109">
        <v>108</v>
      </c>
      <c r="C474" s="109">
        <v>12</v>
      </c>
      <c r="D474" s="109">
        <v>17</v>
      </c>
      <c r="E474" s="105" t="s">
        <v>81</v>
      </c>
    </row>
    <row r="475" spans="1:5" ht="17.25" thickBot="1">
      <c r="A475" s="106">
        <v>1081218</v>
      </c>
      <c r="B475" s="109">
        <v>108</v>
      </c>
      <c r="C475" s="109">
        <v>12</v>
      </c>
      <c r="D475" s="109">
        <v>18</v>
      </c>
      <c r="E475" s="105" t="s">
        <v>82</v>
      </c>
    </row>
    <row r="476" spans="1:5" ht="17.25" thickBot="1">
      <c r="A476" s="106">
        <v>1081219</v>
      </c>
      <c r="B476" s="109">
        <v>108</v>
      </c>
      <c r="C476" s="109">
        <v>12</v>
      </c>
      <c r="D476" s="109">
        <v>19</v>
      </c>
      <c r="E476" s="105" t="s">
        <v>83</v>
      </c>
    </row>
    <row r="477" spans="1:5" ht="17.25" thickBot="1">
      <c r="A477" s="106">
        <v>1081220</v>
      </c>
      <c r="B477" s="109">
        <v>108</v>
      </c>
      <c r="C477" s="109">
        <v>12</v>
      </c>
      <c r="D477" s="109">
        <v>20</v>
      </c>
      <c r="E477" s="105" t="s">
        <v>84</v>
      </c>
    </row>
    <row r="478" spans="1:5" ht="17.25" thickBot="1">
      <c r="A478" s="106">
        <v>1081221</v>
      </c>
      <c r="B478" s="109">
        <v>108</v>
      </c>
      <c r="C478" s="109">
        <v>12</v>
      </c>
      <c r="D478" s="109">
        <v>21</v>
      </c>
      <c r="E478" s="105" t="s">
        <v>79</v>
      </c>
    </row>
    <row r="479" spans="1:5" ht="17.25" thickBot="1">
      <c r="A479" s="106">
        <v>1081222</v>
      </c>
      <c r="B479" s="109">
        <v>108</v>
      </c>
      <c r="C479" s="109">
        <v>12</v>
      </c>
      <c r="D479" s="109">
        <v>22</v>
      </c>
      <c r="E479" s="105" t="s">
        <v>78</v>
      </c>
    </row>
    <row r="480" spans="1:5" ht="17.25" thickBot="1">
      <c r="A480" s="106">
        <v>1081223</v>
      </c>
      <c r="B480" s="109">
        <v>108</v>
      </c>
      <c r="C480" s="109">
        <v>12</v>
      </c>
      <c r="D480" s="109">
        <v>23</v>
      </c>
      <c r="E480" s="105" t="s">
        <v>80</v>
      </c>
    </row>
    <row r="481" spans="1:5" ht="17.25" thickBot="1">
      <c r="A481" s="106">
        <v>1081224</v>
      </c>
      <c r="B481" s="109">
        <v>108</v>
      </c>
      <c r="C481" s="109">
        <v>12</v>
      </c>
      <c r="D481" s="109">
        <v>24</v>
      </c>
      <c r="E481" s="105" t="s">
        <v>81</v>
      </c>
    </row>
    <row r="482" spans="1:5" ht="17.25" thickBot="1">
      <c r="A482" s="106">
        <v>1081225</v>
      </c>
      <c r="B482" s="109">
        <v>108</v>
      </c>
      <c r="C482" s="109">
        <v>12</v>
      </c>
      <c r="D482" s="109">
        <v>25</v>
      </c>
      <c r="E482" s="105" t="s">
        <v>82</v>
      </c>
    </row>
    <row r="483" spans="1:5" ht="17.25" thickBot="1">
      <c r="A483" s="106">
        <v>1081226</v>
      </c>
      <c r="B483" s="109">
        <v>108</v>
      </c>
      <c r="C483" s="109">
        <v>12</v>
      </c>
      <c r="D483" s="109">
        <v>26</v>
      </c>
      <c r="E483" s="105" t="s">
        <v>83</v>
      </c>
    </row>
    <row r="484" spans="1:5" ht="17.25" thickBot="1">
      <c r="A484" s="106">
        <v>1081227</v>
      </c>
      <c r="B484" s="109">
        <v>108</v>
      </c>
      <c r="C484" s="109">
        <v>12</v>
      </c>
      <c r="D484" s="109">
        <v>27</v>
      </c>
      <c r="E484" s="105" t="s">
        <v>84</v>
      </c>
    </row>
    <row r="485" spans="1:5" ht="17.25" thickBot="1">
      <c r="A485" s="106">
        <v>1081228</v>
      </c>
      <c r="B485" s="109">
        <v>108</v>
      </c>
      <c r="C485" s="109">
        <v>12</v>
      </c>
      <c r="D485" s="109">
        <v>28</v>
      </c>
      <c r="E485" s="105" t="s">
        <v>79</v>
      </c>
    </row>
    <row r="486" spans="1:5" ht="17.25" thickBot="1">
      <c r="A486" s="106">
        <v>1081229</v>
      </c>
      <c r="B486" s="109">
        <v>108</v>
      </c>
      <c r="C486" s="109">
        <v>12</v>
      </c>
      <c r="D486" s="109">
        <v>29</v>
      </c>
      <c r="E486" s="105" t="s">
        <v>78</v>
      </c>
    </row>
    <row r="487" spans="1:5" ht="17.25" thickBot="1">
      <c r="A487" s="106">
        <v>1081230</v>
      </c>
      <c r="B487" s="109">
        <v>108</v>
      </c>
      <c r="C487" s="109">
        <v>12</v>
      </c>
      <c r="D487" s="109">
        <v>30</v>
      </c>
      <c r="E487" s="105" t="s">
        <v>80</v>
      </c>
    </row>
    <row r="488" spans="1:5" ht="17.25" thickBot="1">
      <c r="A488" s="106">
        <v>1081231</v>
      </c>
      <c r="B488" s="109">
        <v>108</v>
      </c>
      <c r="C488" s="109">
        <v>12</v>
      </c>
      <c r="D488" s="109">
        <v>31</v>
      </c>
      <c r="E488" s="105" t="s">
        <v>81</v>
      </c>
    </row>
    <row r="489" spans="1:5">
      <c r="A489" s="105">
        <v>1090101</v>
      </c>
      <c r="B489" s="105">
        <v>109</v>
      </c>
      <c r="C489" s="105">
        <v>1</v>
      </c>
      <c r="D489" s="105">
        <v>1</v>
      </c>
      <c r="E489" s="105" t="s">
        <v>82</v>
      </c>
    </row>
    <row r="490" spans="1:5">
      <c r="A490" s="105">
        <v>1090102</v>
      </c>
      <c r="B490" s="105">
        <v>109</v>
      </c>
      <c r="C490" s="105">
        <v>1</v>
      </c>
      <c r="D490" s="105">
        <v>2</v>
      </c>
      <c r="E490" s="105" t="s">
        <v>83</v>
      </c>
    </row>
    <row r="491" spans="1:5">
      <c r="A491" s="105">
        <v>1090103</v>
      </c>
      <c r="B491" s="105">
        <v>109</v>
      </c>
      <c r="C491" s="105">
        <v>1</v>
      </c>
      <c r="D491" s="105">
        <v>3</v>
      </c>
      <c r="E491" s="105" t="s">
        <v>84</v>
      </c>
    </row>
    <row r="492" spans="1:5">
      <c r="A492" s="105">
        <v>1090104</v>
      </c>
      <c r="B492" s="105">
        <v>109</v>
      </c>
      <c r="C492" s="105">
        <v>1</v>
      </c>
      <c r="D492" s="105">
        <v>4</v>
      </c>
      <c r="E492" s="105" t="s">
        <v>79</v>
      </c>
    </row>
    <row r="493" spans="1:5">
      <c r="A493" s="105">
        <v>1090105</v>
      </c>
      <c r="B493" s="105">
        <v>109</v>
      </c>
      <c r="C493" s="105">
        <v>1</v>
      </c>
      <c r="D493" s="105">
        <v>5</v>
      </c>
      <c r="E493" s="105" t="s">
        <v>78</v>
      </c>
    </row>
    <row r="494" spans="1:5">
      <c r="A494" s="105">
        <v>1090106</v>
      </c>
      <c r="B494" s="105">
        <v>109</v>
      </c>
      <c r="C494" s="105">
        <v>1</v>
      </c>
      <c r="D494" s="105">
        <v>6</v>
      </c>
      <c r="E494" s="105" t="s">
        <v>80</v>
      </c>
    </row>
    <row r="495" spans="1:5">
      <c r="A495" s="105">
        <v>1090107</v>
      </c>
      <c r="B495" s="105">
        <v>109</v>
      </c>
      <c r="C495" s="105">
        <v>1</v>
      </c>
      <c r="D495" s="105">
        <v>7</v>
      </c>
      <c r="E495" s="105" t="s">
        <v>81</v>
      </c>
    </row>
    <row r="496" spans="1:5">
      <c r="A496" s="105">
        <v>1090108</v>
      </c>
      <c r="B496" s="105">
        <v>109</v>
      </c>
      <c r="C496" s="105">
        <v>1</v>
      </c>
      <c r="D496" s="105">
        <v>8</v>
      </c>
      <c r="E496" s="105" t="s">
        <v>82</v>
      </c>
    </row>
    <row r="497" spans="1:5">
      <c r="A497" s="105">
        <v>1090109</v>
      </c>
      <c r="B497" s="105">
        <v>109</v>
      </c>
      <c r="C497" s="105">
        <v>1</v>
      </c>
      <c r="D497" s="105">
        <v>9</v>
      </c>
      <c r="E497" s="105" t="s">
        <v>83</v>
      </c>
    </row>
    <row r="498" spans="1:5">
      <c r="A498" s="105">
        <v>1090110</v>
      </c>
      <c r="B498" s="105">
        <v>109</v>
      </c>
      <c r="C498" s="105">
        <v>1</v>
      </c>
      <c r="D498" s="105">
        <v>10</v>
      </c>
      <c r="E498" s="105" t="s">
        <v>84</v>
      </c>
    </row>
    <row r="499" spans="1:5">
      <c r="A499" s="105">
        <v>1090111</v>
      </c>
      <c r="B499" s="105">
        <v>109</v>
      </c>
      <c r="C499" s="105">
        <v>1</v>
      </c>
      <c r="D499" s="105">
        <v>11</v>
      </c>
      <c r="E499" s="105" t="s">
        <v>79</v>
      </c>
    </row>
    <row r="500" spans="1:5">
      <c r="A500" s="105">
        <v>1090112</v>
      </c>
      <c r="B500" s="105">
        <v>109</v>
      </c>
      <c r="C500" s="105">
        <v>1</v>
      </c>
      <c r="D500" s="105">
        <v>12</v>
      </c>
      <c r="E500" s="105" t="s">
        <v>78</v>
      </c>
    </row>
    <row r="501" spans="1:5">
      <c r="A501" s="105">
        <v>1090113</v>
      </c>
      <c r="B501" s="105">
        <v>109</v>
      </c>
      <c r="C501" s="105">
        <v>1</v>
      </c>
      <c r="D501" s="105">
        <v>13</v>
      </c>
      <c r="E501" s="105" t="s">
        <v>80</v>
      </c>
    </row>
    <row r="502" spans="1:5">
      <c r="A502" s="105">
        <v>1090114</v>
      </c>
      <c r="B502" s="105">
        <v>109</v>
      </c>
      <c r="C502" s="105">
        <v>1</v>
      </c>
      <c r="D502" s="105">
        <v>14</v>
      </c>
      <c r="E502" s="105" t="s">
        <v>81</v>
      </c>
    </row>
    <row r="503" spans="1:5">
      <c r="A503" s="105">
        <v>1090115</v>
      </c>
      <c r="B503" s="105">
        <v>109</v>
      </c>
      <c r="C503" s="105">
        <v>1</v>
      </c>
      <c r="D503" s="105">
        <v>15</v>
      </c>
      <c r="E503" s="105" t="s">
        <v>82</v>
      </c>
    </row>
    <row r="504" spans="1:5">
      <c r="A504" s="105">
        <v>1090116</v>
      </c>
      <c r="B504" s="105">
        <v>109</v>
      </c>
      <c r="C504" s="105">
        <v>1</v>
      </c>
      <c r="D504" s="105">
        <v>16</v>
      </c>
      <c r="E504" s="105" t="s">
        <v>83</v>
      </c>
    </row>
    <row r="505" spans="1:5">
      <c r="A505" s="105">
        <v>1090117</v>
      </c>
      <c r="B505" s="105">
        <v>109</v>
      </c>
      <c r="C505" s="105">
        <v>1</v>
      </c>
      <c r="D505" s="105">
        <v>17</v>
      </c>
      <c r="E505" s="105" t="s">
        <v>84</v>
      </c>
    </row>
    <row r="506" spans="1:5">
      <c r="A506" s="105">
        <v>1090118</v>
      </c>
      <c r="B506" s="105">
        <v>109</v>
      </c>
      <c r="C506" s="105">
        <v>1</v>
      </c>
      <c r="D506" s="105">
        <v>18</v>
      </c>
      <c r="E506" s="105" t="s">
        <v>79</v>
      </c>
    </row>
    <row r="507" spans="1:5">
      <c r="A507" s="105">
        <v>1090119</v>
      </c>
      <c r="B507" s="105">
        <v>109</v>
      </c>
      <c r="C507" s="105">
        <v>1</v>
      </c>
      <c r="D507" s="105">
        <v>19</v>
      </c>
      <c r="E507" s="105" t="s">
        <v>78</v>
      </c>
    </row>
    <row r="508" spans="1:5">
      <c r="A508" s="105">
        <v>1090120</v>
      </c>
      <c r="B508" s="105">
        <v>109</v>
      </c>
      <c r="C508" s="105">
        <v>1</v>
      </c>
      <c r="D508" s="105">
        <v>20</v>
      </c>
      <c r="E508" s="105" t="s">
        <v>80</v>
      </c>
    </row>
    <row r="509" spans="1:5">
      <c r="A509" s="105">
        <v>1090121</v>
      </c>
      <c r="B509" s="105">
        <v>109</v>
      </c>
      <c r="C509" s="105">
        <v>1</v>
      </c>
      <c r="D509" s="105">
        <v>21</v>
      </c>
      <c r="E509" s="105" t="s">
        <v>81</v>
      </c>
    </row>
    <row r="510" spans="1:5">
      <c r="A510" s="105">
        <v>1090122</v>
      </c>
      <c r="B510" s="105">
        <v>109</v>
      </c>
      <c r="C510" s="105">
        <v>1</v>
      </c>
      <c r="D510" s="105">
        <v>22</v>
      </c>
      <c r="E510" s="105" t="s">
        <v>82</v>
      </c>
    </row>
    <row r="511" spans="1:5">
      <c r="A511" s="105">
        <v>1090123</v>
      </c>
      <c r="B511" s="105">
        <v>109</v>
      </c>
      <c r="C511" s="105">
        <v>1</v>
      </c>
      <c r="D511" s="105">
        <v>23</v>
      </c>
      <c r="E511" s="105" t="s">
        <v>83</v>
      </c>
    </row>
    <row r="512" spans="1:5">
      <c r="A512" s="105">
        <v>1090124</v>
      </c>
      <c r="B512" s="105">
        <v>109</v>
      </c>
      <c r="C512" s="105">
        <v>1</v>
      </c>
      <c r="D512" s="105">
        <v>24</v>
      </c>
      <c r="E512" s="105" t="s">
        <v>84</v>
      </c>
    </row>
    <row r="513" spans="1:5">
      <c r="A513" s="105">
        <v>1090125</v>
      </c>
      <c r="B513" s="105">
        <v>109</v>
      </c>
      <c r="C513" s="105">
        <v>1</v>
      </c>
      <c r="D513" s="105">
        <v>25</v>
      </c>
      <c r="E513" s="105" t="s">
        <v>79</v>
      </c>
    </row>
    <row r="514" spans="1:5">
      <c r="A514" s="105">
        <v>1090126</v>
      </c>
      <c r="B514" s="105">
        <v>109</v>
      </c>
      <c r="C514" s="105">
        <v>1</v>
      </c>
      <c r="D514" s="105">
        <v>26</v>
      </c>
      <c r="E514" s="105" t="s">
        <v>78</v>
      </c>
    </row>
    <row r="515" spans="1:5">
      <c r="A515" s="105">
        <v>1090127</v>
      </c>
      <c r="B515" s="105">
        <v>109</v>
      </c>
      <c r="C515" s="105">
        <v>1</v>
      </c>
      <c r="D515" s="105">
        <v>27</v>
      </c>
      <c r="E515" s="105" t="s">
        <v>80</v>
      </c>
    </row>
    <row r="516" spans="1:5">
      <c r="A516" s="105">
        <v>1090128</v>
      </c>
      <c r="B516" s="105">
        <v>109</v>
      </c>
      <c r="C516" s="105">
        <v>1</v>
      </c>
      <c r="D516" s="105">
        <v>28</v>
      </c>
      <c r="E516" s="105" t="s">
        <v>81</v>
      </c>
    </row>
    <row r="517" spans="1:5">
      <c r="A517" s="105">
        <v>1090129</v>
      </c>
      <c r="B517" s="105">
        <v>109</v>
      </c>
      <c r="C517" s="105">
        <v>1</v>
      </c>
      <c r="D517" s="105">
        <v>29</v>
      </c>
      <c r="E517" s="105" t="s">
        <v>82</v>
      </c>
    </row>
    <row r="518" spans="1:5">
      <c r="A518" s="105">
        <v>1090130</v>
      </c>
      <c r="B518" s="105">
        <v>109</v>
      </c>
      <c r="C518" s="105">
        <v>1</v>
      </c>
      <c r="D518" s="105">
        <v>30</v>
      </c>
      <c r="E518" s="105" t="s">
        <v>83</v>
      </c>
    </row>
    <row r="519" spans="1:5">
      <c r="A519" s="105">
        <v>1090131</v>
      </c>
      <c r="B519" s="105">
        <v>109</v>
      </c>
      <c r="C519" s="105">
        <v>1</v>
      </c>
      <c r="D519" s="105">
        <v>31</v>
      </c>
      <c r="E519" s="105" t="s">
        <v>84</v>
      </c>
    </row>
    <row r="520" spans="1:5">
      <c r="A520" s="105">
        <v>1090201</v>
      </c>
      <c r="B520" s="105">
        <v>109</v>
      </c>
      <c r="C520" s="105">
        <v>2</v>
      </c>
      <c r="D520" s="105">
        <v>1</v>
      </c>
      <c r="E520" s="105" t="s">
        <v>79</v>
      </c>
    </row>
    <row r="521" spans="1:5">
      <c r="A521" s="105">
        <v>1090202</v>
      </c>
      <c r="B521" s="105">
        <v>109</v>
      </c>
      <c r="C521" s="105">
        <v>2</v>
      </c>
      <c r="D521" s="105">
        <v>2</v>
      </c>
      <c r="E521" s="105" t="s">
        <v>78</v>
      </c>
    </row>
    <row r="522" spans="1:5">
      <c r="A522" s="105">
        <v>1090203</v>
      </c>
      <c r="B522" s="105">
        <v>109</v>
      </c>
      <c r="C522" s="105">
        <v>2</v>
      </c>
      <c r="D522" s="105">
        <v>3</v>
      </c>
      <c r="E522" s="105" t="s">
        <v>80</v>
      </c>
    </row>
    <row r="523" spans="1:5">
      <c r="A523" s="105">
        <v>1090204</v>
      </c>
      <c r="B523" s="105">
        <v>109</v>
      </c>
      <c r="C523" s="105">
        <v>2</v>
      </c>
      <c r="D523" s="105">
        <v>4</v>
      </c>
      <c r="E523" s="105" t="s">
        <v>81</v>
      </c>
    </row>
    <row r="524" spans="1:5">
      <c r="A524" s="105">
        <v>1090205</v>
      </c>
      <c r="B524" s="105">
        <v>109</v>
      </c>
      <c r="C524" s="105">
        <v>2</v>
      </c>
      <c r="D524" s="105">
        <v>5</v>
      </c>
      <c r="E524" s="105" t="s">
        <v>82</v>
      </c>
    </row>
    <row r="525" spans="1:5">
      <c r="A525" s="105">
        <v>1090206</v>
      </c>
      <c r="B525" s="105">
        <v>109</v>
      </c>
      <c r="C525" s="105">
        <v>2</v>
      </c>
      <c r="D525" s="105">
        <v>6</v>
      </c>
      <c r="E525" s="105" t="s">
        <v>83</v>
      </c>
    </row>
    <row r="526" spans="1:5">
      <c r="A526" s="105">
        <v>1090207</v>
      </c>
      <c r="B526" s="105">
        <v>109</v>
      </c>
      <c r="C526" s="105">
        <v>2</v>
      </c>
      <c r="D526" s="105">
        <v>7</v>
      </c>
      <c r="E526" s="105" t="s">
        <v>84</v>
      </c>
    </row>
    <row r="527" spans="1:5">
      <c r="A527" s="105">
        <v>1090208</v>
      </c>
      <c r="B527" s="105">
        <v>109</v>
      </c>
      <c r="C527" s="105">
        <v>2</v>
      </c>
      <c r="D527" s="105">
        <v>8</v>
      </c>
      <c r="E527" s="105" t="s">
        <v>79</v>
      </c>
    </row>
    <row r="528" spans="1:5">
      <c r="A528" s="105">
        <v>1090209</v>
      </c>
      <c r="B528" s="105">
        <v>109</v>
      </c>
      <c r="C528" s="105">
        <v>2</v>
      </c>
      <c r="D528" s="105">
        <v>9</v>
      </c>
      <c r="E528" s="105" t="s">
        <v>78</v>
      </c>
    </row>
    <row r="529" spans="1:5">
      <c r="A529" s="105">
        <v>1090210</v>
      </c>
      <c r="B529" s="105">
        <v>109</v>
      </c>
      <c r="C529" s="105">
        <v>2</v>
      </c>
      <c r="D529" s="105">
        <v>10</v>
      </c>
      <c r="E529" s="105" t="s">
        <v>80</v>
      </c>
    </row>
    <row r="530" spans="1:5">
      <c r="A530" s="105">
        <v>1090211</v>
      </c>
      <c r="B530" s="105">
        <v>109</v>
      </c>
      <c r="C530" s="105">
        <v>2</v>
      </c>
      <c r="D530" s="105">
        <v>11</v>
      </c>
      <c r="E530" s="105" t="s">
        <v>81</v>
      </c>
    </row>
    <row r="531" spans="1:5">
      <c r="A531" s="105">
        <v>1090212</v>
      </c>
      <c r="B531" s="105">
        <v>109</v>
      </c>
      <c r="C531" s="105">
        <v>2</v>
      </c>
      <c r="D531" s="105">
        <v>12</v>
      </c>
      <c r="E531" s="105" t="s">
        <v>82</v>
      </c>
    </row>
    <row r="532" spans="1:5">
      <c r="A532" s="105">
        <v>1090213</v>
      </c>
      <c r="B532" s="105">
        <v>109</v>
      </c>
      <c r="C532" s="105">
        <v>2</v>
      </c>
      <c r="D532" s="105">
        <v>13</v>
      </c>
      <c r="E532" s="105" t="s">
        <v>83</v>
      </c>
    </row>
    <row r="533" spans="1:5">
      <c r="A533" s="105">
        <v>1090214</v>
      </c>
      <c r="B533" s="105">
        <v>109</v>
      </c>
      <c r="C533" s="105">
        <v>2</v>
      </c>
      <c r="D533" s="105">
        <v>14</v>
      </c>
      <c r="E533" s="105" t="s">
        <v>84</v>
      </c>
    </row>
    <row r="534" spans="1:5">
      <c r="A534" s="105">
        <v>1090215</v>
      </c>
      <c r="B534" s="105">
        <v>109</v>
      </c>
      <c r="C534" s="105">
        <v>2</v>
      </c>
      <c r="D534" s="105">
        <v>15</v>
      </c>
      <c r="E534" s="105" t="s">
        <v>79</v>
      </c>
    </row>
    <row r="535" spans="1:5">
      <c r="A535" s="105">
        <v>1090216</v>
      </c>
      <c r="B535" s="105">
        <v>109</v>
      </c>
      <c r="C535" s="105">
        <v>2</v>
      </c>
      <c r="D535" s="105">
        <v>16</v>
      </c>
      <c r="E535" s="105" t="s">
        <v>78</v>
      </c>
    </row>
    <row r="536" spans="1:5">
      <c r="A536" s="105">
        <v>1090217</v>
      </c>
      <c r="B536" s="105">
        <v>109</v>
      </c>
      <c r="C536" s="105">
        <v>2</v>
      </c>
      <c r="D536" s="105">
        <v>17</v>
      </c>
      <c r="E536" s="105" t="s">
        <v>80</v>
      </c>
    </row>
    <row r="537" spans="1:5">
      <c r="A537" s="105">
        <v>1090218</v>
      </c>
      <c r="B537" s="105">
        <v>109</v>
      </c>
      <c r="C537" s="105">
        <v>2</v>
      </c>
      <c r="D537" s="105">
        <v>18</v>
      </c>
      <c r="E537" s="105" t="s">
        <v>81</v>
      </c>
    </row>
    <row r="538" spans="1:5">
      <c r="A538" s="105">
        <v>1090219</v>
      </c>
      <c r="B538" s="105">
        <v>109</v>
      </c>
      <c r="C538" s="105">
        <v>2</v>
      </c>
      <c r="D538" s="105">
        <v>19</v>
      </c>
      <c r="E538" s="105" t="s">
        <v>82</v>
      </c>
    </row>
    <row r="539" spans="1:5">
      <c r="A539" s="105">
        <v>1090220</v>
      </c>
      <c r="B539" s="105">
        <v>109</v>
      </c>
      <c r="C539" s="105">
        <v>2</v>
      </c>
      <c r="D539" s="105">
        <v>20</v>
      </c>
      <c r="E539" s="105" t="s">
        <v>83</v>
      </c>
    </row>
    <row r="540" spans="1:5">
      <c r="A540" s="105">
        <v>1090221</v>
      </c>
      <c r="B540" s="105">
        <v>109</v>
      </c>
      <c r="C540" s="105">
        <v>2</v>
      </c>
      <c r="D540" s="105">
        <v>21</v>
      </c>
      <c r="E540" s="105" t="s">
        <v>84</v>
      </c>
    </row>
    <row r="541" spans="1:5">
      <c r="A541" s="105">
        <v>1090222</v>
      </c>
      <c r="B541" s="105">
        <v>109</v>
      </c>
      <c r="C541" s="105">
        <v>2</v>
      </c>
      <c r="D541" s="105">
        <v>22</v>
      </c>
      <c r="E541" s="105" t="s">
        <v>79</v>
      </c>
    </row>
    <row r="542" spans="1:5">
      <c r="A542" s="105">
        <v>1090223</v>
      </c>
      <c r="B542" s="105">
        <v>109</v>
      </c>
      <c r="C542" s="105">
        <v>2</v>
      </c>
      <c r="D542" s="105">
        <v>23</v>
      </c>
      <c r="E542" s="105" t="s">
        <v>78</v>
      </c>
    </row>
    <row r="543" spans="1:5">
      <c r="A543" s="105">
        <v>1090224</v>
      </c>
      <c r="B543" s="105">
        <v>109</v>
      </c>
      <c r="C543" s="105">
        <v>2</v>
      </c>
      <c r="D543" s="105">
        <v>24</v>
      </c>
      <c r="E543" s="105" t="s">
        <v>80</v>
      </c>
    </row>
    <row r="544" spans="1:5">
      <c r="A544" s="105">
        <v>1090225</v>
      </c>
      <c r="B544" s="105">
        <v>109</v>
      </c>
      <c r="C544" s="105">
        <v>2</v>
      </c>
      <c r="D544" s="105">
        <v>25</v>
      </c>
      <c r="E544" s="105" t="s">
        <v>81</v>
      </c>
    </row>
    <row r="545" spans="1:5">
      <c r="A545" s="105">
        <v>1090226</v>
      </c>
      <c r="B545" s="105">
        <v>109</v>
      </c>
      <c r="C545" s="105">
        <v>2</v>
      </c>
      <c r="D545" s="105">
        <v>26</v>
      </c>
      <c r="E545" s="105" t="s">
        <v>82</v>
      </c>
    </row>
    <row r="546" spans="1:5">
      <c r="A546" s="105">
        <v>1090227</v>
      </c>
      <c r="B546" s="105">
        <v>109</v>
      </c>
      <c r="C546" s="105">
        <v>2</v>
      </c>
      <c r="D546" s="105">
        <v>27</v>
      </c>
      <c r="E546" s="105" t="s">
        <v>83</v>
      </c>
    </row>
    <row r="547" spans="1:5">
      <c r="A547" s="105">
        <v>1090228</v>
      </c>
      <c r="B547" s="105">
        <v>109</v>
      </c>
      <c r="C547" s="105">
        <v>2</v>
      </c>
      <c r="D547" s="105">
        <v>28</v>
      </c>
      <c r="E547" s="105" t="s">
        <v>84</v>
      </c>
    </row>
    <row r="548" spans="1:5">
      <c r="A548" s="105">
        <v>1090229</v>
      </c>
      <c r="B548" s="105">
        <v>109</v>
      </c>
      <c r="C548" s="105">
        <v>2</v>
      </c>
      <c r="D548" s="105">
        <v>29</v>
      </c>
      <c r="E548" s="105" t="s">
        <v>79</v>
      </c>
    </row>
    <row r="549" spans="1:5">
      <c r="A549" s="105">
        <v>1090301</v>
      </c>
      <c r="B549" s="105">
        <v>109</v>
      </c>
      <c r="C549" s="105">
        <v>3</v>
      </c>
      <c r="D549" s="105">
        <v>1</v>
      </c>
      <c r="E549" s="105" t="s">
        <v>78</v>
      </c>
    </row>
    <row r="550" spans="1:5">
      <c r="A550" s="105">
        <v>1090302</v>
      </c>
      <c r="B550" s="105">
        <v>109</v>
      </c>
      <c r="C550" s="105">
        <v>3</v>
      </c>
      <c r="D550" s="105">
        <v>2</v>
      </c>
      <c r="E550" s="105" t="s">
        <v>80</v>
      </c>
    </row>
    <row r="551" spans="1:5">
      <c r="A551" s="105">
        <v>1090303</v>
      </c>
      <c r="B551" s="105">
        <v>109</v>
      </c>
      <c r="C551" s="105">
        <v>3</v>
      </c>
      <c r="D551" s="105">
        <v>3</v>
      </c>
      <c r="E551" s="105" t="s">
        <v>81</v>
      </c>
    </row>
    <row r="552" spans="1:5">
      <c r="A552" s="105">
        <v>1090304</v>
      </c>
      <c r="B552" s="105">
        <v>109</v>
      </c>
      <c r="C552" s="105">
        <v>3</v>
      </c>
      <c r="D552" s="105">
        <v>4</v>
      </c>
      <c r="E552" s="105" t="s">
        <v>82</v>
      </c>
    </row>
    <row r="553" spans="1:5">
      <c r="A553" s="105">
        <v>1090305</v>
      </c>
      <c r="B553" s="105">
        <v>109</v>
      </c>
      <c r="C553" s="105">
        <v>3</v>
      </c>
      <c r="D553" s="105">
        <v>5</v>
      </c>
      <c r="E553" s="105" t="s">
        <v>83</v>
      </c>
    </row>
    <row r="554" spans="1:5">
      <c r="A554" s="105">
        <v>1090306</v>
      </c>
      <c r="B554" s="105">
        <v>109</v>
      </c>
      <c r="C554" s="105">
        <v>3</v>
      </c>
      <c r="D554" s="105">
        <v>6</v>
      </c>
      <c r="E554" s="105" t="s">
        <v>84</v>
      </c>
    </row>
    <row r="555" spans="1:5">
      <c r="A555" s="105">
        <v>1090307</v>
      </c>
      <c r="B555" s="105">
        <v>109</v>
      </c>
      <c r="C555" s="105">
        <v>3</v>
      </c>
      <c r="D555" s="105">
        <v>7</v>
      </c>
      <c r="E555" s="105" t="s">
        <v>79</v>
      </c>
    </row>
    <row r="556" spans="1:5">
      <c r="A556" s="105">
        <v>1090308</v>
      </c>
      <c r="B556" s="105">
        <v>109</v>
      </c>
      <c r="C556" s="105">
        <v>3</v>
      </c>
      <c r="D556" s="105">
        <v>8</v>
      </c>
      <c r="E556" s="105" t="s">
        <v>78</v>
      </c>
    </row>
    <row r="557" spans="1:5">
      <c r="A557" s="105">
        <v>1090309</v>
      </c>
      <c r="B557" s="105">
        <v>109</v>
      </c>
      <c r="C557" s="105">
        <v>3</v>
      </c>
      <c r="D557" s="105">
        <v>9</v>
      </c>
      <c r="E557" s="105" t="s">
        <v>80</v>
      </c>
    </row>
    <row r="558" spans="1:5">
      <c r="A558" s="105">
        <v>1090310</v>
      </c>
      <c r="B558" s="105">
        <v>109</v>
      </c>
      <c r="C558" s="105">
        <v>3</v>
      </c>
      <c r="D558" s="105">
        <v>10</v>
      </c>
      <c r="E558" s="105" t="s">
        <v>81</v>
      </c>
    </row>
    <row r="559" spans="1:5">
      <c r="A559" s="105">
        <v>1090311</v>
      </c>
      <c r="B559" s="105">
        <v>109</v>
      </c>
      <c r="C559" s="105">
        <v>3</v>
      </c>
      <c r="D559" s="105">
        <v>11</v>
      </c>
      <c r="E559" s="105" t="s">
        <v>82</v>
      </c>
    </row>
    <row r="560" spans="1:5">
      <c r="A560" s="105">
        <v>1090312</v>
      </c>
      <c r="B560" s="105">
        <v>109</v>
      </c>
      <c r="C560" s="105">
        <v>3</v>
      </c>
      <c r="D560" s="105">
        <v>12</v>
      </c>
      <c r="E560" s="105" t="s">
        <v>83</v>
      </c>
    </row>
    <row r="561" spans="1:5">
      <c r="A561" s="105">
        <v>1090313</v>
      </c>
      <c r="B561" s="105">
        <v>109</v>
      </c>
      <c r="C561" s="105">
        <v>3</v>
      </c>
      <c r="D561" s="105">
        <v>13</v>
      </c>
      <c r="E561" s="105" t="s">
        <v>84</v>
      </c>
    </row>
    <row r="562" spans="1:5">
      <c r="A562" s="105">
        <v>1090314</v>
      </c>
      <c r="B562" s="105">
        <v>109</v>
      </c>
      <c r="C562" s="105">
        <v>3</v>
      </c>
      <c r="D562" s="105">
        <v>14</v>
      </c>
      <c r="E562" s="105" t="s">
        <v>79</v>
      </c>
    </row>
    <row r="563" spans="1:5">
      <c r="A563" s="105">
        <v>1090315</v>
      </c>
      <c r="B563" s="105">
        <v>109</v>
      </c>
      <c r="C563" s="105">
        <v>3</v>
      </c>
      <c r="D563" s="105">
        <v>15</v>
      </c>
      <c r="E563" s="105" t="s">
        <v>78</v>
      </c>
    </row>
    <row r="564" spans="1:5">
      <c r="A564" s="105">
        <v>1090316</v>
      </c>
      <c r="B564" s="105">
        <v>109</v>
      </c>
      <c r="C564" s="105">
        <v>3</v>
      </c>
      <c r="D564" s="105">
        <v>16</v>
      </c>
      <c r="E564" s="105" t="s">
        <v>80</v>
      </c>
    </row>
    <row r="565" spans="1:5">
      <c r="A565" s="105">
        <v>1090317</v>
      </c>
      <c r="B565" s="105">
        <v>109</v>
      </c>
      <c r="C565" s="105">
        <v>3</v>
      </c>
      <c r="D565" s="105">
        <v>17</v>
      </c>
      <c r="E565" s="105" t="s">
        <v>81</v>
      </c>
    </row>
    <row r="566" spans="1:5">
      <c r="A566" s="105">
        <v>1090318</v>
      </c>
      <c r="B566" s="105">
        <v>109</v>
      </c>
      <c r="C566" s="105">
        <v>3</v>
      </c>
      <c r="D566" s="105">
        <v>18</v>
      </c>
      <c r="E566" s="105" t="s">
        <v>82</v>
      </c>
    </row>
    <row r="567" spans="1:5">
      <c r="A567" s="105">
        <v>1090319</v>
      </c>
      <c r="B567" s="105">
        <v>109</v>
      </c>
      <c r="C567" s="105">
        <v>3</v>
      </c>
      <c r="D567" s="105">
        <v>19</v>
      </c>
      <c r="E567" s="105" t="s">
        <v>83</v>
      </c>
    </row>
    <row r="568" spans="1:5">
      <c r="A568" s="105">
        <v>1090320</v>
      </c>
      <c r="B568" s="105">
        <v>109</v>
      </c>
      <c r="C568" s="105">
        <v>3</v>
      </c>
      <c r="D568" s="105">
        <v>20</v>
      </c>
      <c r="E568" s="105" t="s">
        <v>84</v>
      </c>
    </row>
    <row r="569" spans="1:5">
      <c r="A569" s="105">
        <v>1090321</v>
      </c>
      <c r="B569" s="105">
        <v>109</v>
      </c>
      <c r="C569" s="105">
        <v>3</v>
      </c>
      <c r="D569" s="105">
        <v>21</v>
      </c>
      <c r="E569" s="105" t="s">
        <v>79</v>
      </c>
    </row>
    <row r="570" spans="1:5">
      <c r="A570" s="105">
        <v>1090322</v>
      </c>
      <c r="B570" s="105">
        <v>109</v>
      </c>
      <c r="C570" s="105">
        <v>3</v>
      </c>
      <c r="D570" s="105">
        <v>22</v>
      </c>
      <c r="E570" s="105" t="s">
        <v>78</v>
      </c>
    </row>
    <row r="571" spans="1:5">
      <c r="A571" s="105">
        <v>1090323</v>
      </c>
      <c r="B571" s="105">
        <v>109</v>
      </c>
      <c r="C571" s="105">
        <v>3</v>
      </c>
      <c r="D571" s="105">
        <v>23</v>
      </c>
      <c r="E571" s="105" t="s">
        <v>80</v>
      </c>
    </row>
    <row r="572" spans="1:5">
      <c r="A572" s="105">
        <v>1090324</v>
      </c>
      <c r="B572" s="105">
        <v>109</v>
      </c>
      <c r="C572" s="105">
        <v>3</v>
      </c>
      <c r="D572" s="105">
        <v>24</v>
      </c>
      <c r="E572" s="105" t="s">
        <v>81</v>
      </c>
    </row>
    <row r="573" spans="1:5">
      <c r="A573" s="105">
        <v>1090325</v>
      </c>
      <c r="B573" s="105">
        <v>109</v>
      </c>
      <c r="C573" s="105">
        <v>3</v>
      </c>
      <c r="D573" s="105">
        <v>25</v>
      </c>
      <c r="E573" s="105" t="s">
        <v>82</v>
      </c>
    </row>
    <row r="574" spans="1:5">
      <c r="A574" s="105">
        <v>1090326</v>
      </c>
      <c r="B574" s="105">
        <v>109</v>
      </c>
      <c r="C574" s="105">
        <v>3</v>
      </c>
      <c r="D574" s="105">
        <v>26</v>
      </c>
      <c r="E574" s="105" t="s">
        <v>83</v>
      </c>
    </row>
    <row r="575" spans="1:5">
      <c r="A575" s="105">
        <v>1090327</v>
      </c>
      <c r="B575" s="105">
        <v>109</v>
      </c>
      <c r="C575" s="105">
        <v>3</v>
      </c>
      <c r="D575" s="105">
        <v>27</v>
      </c>
      <c r="E575" s="105" t="s">
        <v>84</v>
      </c>
    </row>
    <row r="576" spans="1:5">
      <c r="A576" s="105">
        <v>1090328</v>
      </c>
      <c r="B576" s="105">
        <v>109</v>
      </c>
      <c r="C576" s="105">
        <v>3</v>
      </c>
      <c r="D576" s="105">
        <v>28</v>
      </c>
      <c r="E576" s="105" t="s">
        <v>79</v>
      </c>
    </row>
    <row r="577" spans="1:5">
      <c r="A577" s="105">
        <v>1090329</v>
      </c>
      <c r="B577" s="105">
        <v>109</v>
      </c>
      <c r="C577" s="105">
        <v>3</v>
      </c>
      <c r="D577" s="105">
        <v>29</v>
      </c>
      <c r="E577" s="105" t="s">
        <v>78</v>
      </c>
    </row>
    <row r="578" spans="1:5">
      <c r="A578" s="105">
        <v>1090330</v>
      </c>
      <c r="B578" s="105">
        <v>109</v>
      </c>
      <c r="C578" s="105">
        <v>3</v>
      </c>
      <c r="D578" s="105">
        <v>30</v>
      </c>
      <c r="E578" s="105" t="s">
        <v>80</v>
      </c>
    </row>
    <row r="579" spans="1:5">
      <c r="A579" s="105">
        <v>1090331</v>
      </c>
      <c r="B579" s="105">
        <v>109</v>
      </c>
      <c r="C579" s="105">
        <v>3</v>
      </c>
      <c r="D579" s="105">
        <v>31</v>
      </c>
      <c r="E579" s="105" t="s">
        <v>81</v>
      </c>
    </row>
    <row r="580" spans="1:5">
      <c r="A580" s="105">
        <v>1090401</v>
      </c>
      <c r="B580" s="105">
        <v>109</v>
      </c>
      <c r="C580" s="105">
        <v>4</v>
      </c>
      <c r="D580" s="105">
        <v>1</v>
      </c>
      <c r="E580" s="105" t="s">
        <v>82</v>
      </c>
    </row>
    <row r="581" spans="1:5">
      <c r="A581" s="105">
        <v>1090402</v>
      </c>
      <c r="B581" s="105">
        <v>109</v>
      </c>
      <c r="C581" s="105">
        <v>4</v>
      </c>
      <c r="D581" s="105">
        <v>2</v>
      </c>
      <c r="E581" s="105" t="s">
        <v>83</v>
      </c>
    </row>
    <row r="582" spans="1:5">
      <c r="A582" s="105">
        <v>1090403</v>
      </c>
      <c r="B582" s="105">
        <v>109</v>
      </c>
      <c r="C582" s="105">
        <v>4</v>
      </c>
      <c r="D582" s="105">
        <v>3</v>
      </c>
      <c r="E582" s="105" t="s">
        <v>84</v>
      </c>
    </row>
    <row r="583" spans="1:5">
      <c r="A583" s="105">
        <v>1090404</v>
      </c>
      <c r="B583" s="105">
        <v>109</v>
      </c>
      <c r="C583" s="105">
        <v>4</v>
      </c>
      <c r="D583" s="105">
        <v>4</v>
      </c>
      <c r="E583" s="105" t="s">
        <v>79</v>
      </c>
    </row>
    <row r="584" spans="1:5">
      <c r="A584" s="105">
        <v>1090405</v>
      </c>
      <c r="B584" s="105">
        <v>109</v>
      </c>
      <c r="C584" s="105">
        <v>4</v>
      </c>
      <c r="D584" s="105">
        <v>5</v>
      </c>
      <c r="E584" s="105" t="s">
        <v>78</v>
      </c>
    </row>
    <row r="585" spans="1:5">
      <c r="A585" s="105">
        <v>1090406</v>
      </c>
      <c r="B585" s="105">
        <v>109</v>
      </c>
      <c r="C585" s="105">
        <v>4</v>
      </c>
      <c r="D585" s="105">
        <v>6</v>
      </c>
      <c r="E585" s="105" t="s">
        <v>80</v>
      </c>
    </row>
    <row r="586" spans="1:5">
      <c r="A586" s="105">
        <v>1090407</v>
      </c>
      <c r="B586" s="105">
        <v>109</v>
      </c>
      <c r="C586" s="105">
        <v>4</v>
      </c>
      <c r="D586" s="105">
        <v>7</v>
      </c>
      <c r="E586" s="105" t="s">
        <v>81</v>
      </c>
    </row>
    <row r="587" spans="1:5">
      <c r="A587" s="105">
        <v>1090408</v>
      </c>
      <c r="B587" s="105">
        <v>109</v>
      </c>
      <c r="C587" s="105">
        <v>4</v>
      </c>
      <c r="D587" s="105">
        <v>8</v>
      </c>
      <c r="E587" s="105" t="s">
        <v>82</v>
      </c>
    </row>
    <row r="588" spans="1:5">
      <c r="A588" s="105">
        <v>1090409</v>
      </c>
      <c r="B588" s="105">
        <v>109</v>
      </c>
      <c r="C588" s="105">
        <v>4</v>
      </c>
      <c r="D588" s="105">
        <v>9</v>
      </c>
      <c r="E588" s="105" t="s">
        <v>83</v>
      </c>
    </row>
    <row r="589" spans="1:5">
      <c r="A589" s="105">
        <v>1090410</v>
      </c>
      <c r="B589" s="105">
        <v>109</v>
      </c>
      <c r="C589" s="105">
        <v>4</v>
      </c>
      <c r="D589" s="105">
        <v>10</v>
      </c>
      <c r="E589" s="105" t="s">
        <v>84</v>
      </c>
    </row>
    <row r="590" spans="1:5">
      <c r="A590" s="105">
        <v>1090411</v>
      </c>
      <c r="B590" s="105">
        <v>109</v>
      </c>
      <c r="C590" s="105">
        <v>4</v>
      </c>
      <c r="D590" s="105">
        <v>11</v>
      </c>
      <c r="E590" s="105" t="s">
        <v>79</v>
      </c>
    </row>
    <row r="591" spans="1:5">
      <c r="A591" s="105">
        <v>1090412</v>
      </c>
      <c r="B591" s="105">
        <v>109</v>
      </c>
      <c r="C591" s="105">
        <v>4</v>
      </c>
      <c r="D591" s="105">
        <v>12</v>
      </c>
      <c r="E591" s="105" t="s">
        <v>78</v>
      </c>
    </row>
    <row r="592" spans="1:5">
      <c r="A592" s="105">
        <v>1090413</v>
      </c>
      <c r="B592" s="105">
        <v>109</v>
      </c>
      <c r="C592" s="105">
        <v>4</v>
      </c>
      <c r="D592" s="105">
        <v>13</v>
      </c>
      <c r="E592" s="105" t="s">
        <v>80</v>
      </c>
    </row>
    <row r="593" spans="1:5">
      <c r="A593" s="105">
        <v>1090414</v>
      </c>
      <c r="B593" s="105">
        <v>109</v>
      </c>
      <c r="C593" s="105">
        <v>4</v>
      </c>
      <c r="D593" s="105">
        <v>14</v>
      </c>
      <c r="E593" s="105" t="s">
        <v>81</v>
      </c>
    </row>
    <row r="594" spans="1:5">
      <c r="A594" s="105">
        <v>1090415</v>
      </c>
      <c r="B594" s="105">
        <v>109</v>
      </c>
      <c r="C594" s="105">
        <v>4</v>
      </c>
      <c r="D594" s="105">
        <v>15</v>
      </c>
      <c r="E594" s="105" t="s">
        <v>82</v>
      </c>
    </row>
    <row r="595" spans="1:5">
      <c r="A595" s="105">
        <v>1090416</v>
      </c>
      <c r="B595" s="105">
        <v>109</v>
      </c>
      <c r="C595" s="105">
        <v>4</v>
      </c>
      <c r="D595" s="105">
        <v>16</v>
      </c>
      <c r="E595" s="105" t="s">
        <v>83</v>
      </c>
    </row>
    <row r="596" spans="1:5">
      <c r="A596" s="105">
        <v>1090417</v>
      </c>
      <c r="B596" s="105">
        <v>109</v>
      </c>
      <c r="C596" s="105">
        <v>4</v>
      </c>
      <c r="D596" s="105">
        <v>17</v>
      </c>
      <c r="E596" s="105" t="s">
        <v>84</v>
      </c>
    </row>
    <row r="597" spans="1:5">
      <c r="A597" s="105">
        <v>1090418</v>
      </c>
      <c r="B597" s="105">
        <v>109</v>
      </c>
      <c r="C597" s="105">
        <v>4</v>
      </c>
      <c r="D597" s="105">
        <v>18</v>
      </c>
      <c r="E597" s="105" t="s">
        <v>79</v>
      </c>
    </row>
    <row r="598" spans="1:5">
      <c r="A598" s="105">
        <v>1090419</v>
      </c>
      <c r="B598" s="105">
        <v>109</v>
      </c>
      <c r="C598" s="105">
        <v>4</v>
      </c>
      <c r="D598" s="105">
        <v>19</v>
      </c>
      <c r="E598" s="105" t="s">
        <v>78</v>
      </c>
    </row>
    <row r="599" spans="1:5">
      <c r="A599" s="105">
        <v>1090420</v>
      </c>
      <c r="B599" s="105">
        <v>109</v>
      </c>
      <c r="C599" s="105">
        <v>4</v>
      </c>
      <c r="D599" s="105">
        <v>20</v>
      </c>
      <c r="E599" s="105" t="s">
        <v>80</v>
      </c>
    </row>
    <row r="600" spans="1:5">
      <c r="A600" s="105">
        <v>1090421</v>
      </c>
      <c r="B600" s="105">
        <v>109</v>
      </c>
      <c r="C600" s="105">
        <v>4</v>
      </c>
      <c r="D600" s="105">
        <v>21</v>
      </c>
      <c r="E600" s="105" t="s">
        <v>81</v>
      </c>
    </row>
    <row r="601" spans="1:5">
      <c r="A601" s="105">
        <v>1090422</v>
      </c>
      <c r="B601" s="105">
        <v>109</v>
      </c>
      <c r="C601" s="105">
        <v>4</v>
      </c>
      <c r="D601" s="105">
        <v>22</v>
      </c>
      <c r="E601" s="105" t="s">
        <v>82</v>
      </c>
    </row>
    <row r="602" spans="1:5">
      <c r="A602" s="105">
        <v>1090423</v>
      </c>
      <c r="B602" s="105">
        <v>109</v>
      </c>
      <c r="C602" s="105">
        <v>4</v>
      </c>
      <c r="D602" s="105">
        <v>23</v>
      </c>
      <c r="E602" s="105" t="s">
        <v>83</v>
      </c>
    </row>
    <row r="603" spans="1:5">
      <c r="A603" s="105">
        <v>1090424</v>
      </c>
      <c r="B603" s="105">
        <v>109</v>
      </c>
      <c r="C603" s="105">
        <v>4</v>
      </c>
      <c r="D603" s="105">
        <v>24</v>
      </c>
      <c r="E603" s="105" t="s">
        <v>84</v>
      </c>
    </row>
    <row r="604" spans="1:5">
      <c r="A604" s="105">
        <v>1090425</v>
      </c>
      <c r="B604" s="105">
        <v>109</v>
      </c>
      <c r="C604" s="105">
        <v>4</v>
      </c>
      <c r="D604" s="105">
        <v>25</v>
      </c>
      <c r="E604" s="105" t="s">
        <v>79</v>
      </c>
    </row>
    <row r="605" spans="1:5">
      <c r="A605" s="105">
        <v>1090426</v>
      </c>
      <c r="B605" s="105">
        <v>109</v>
      </c>
      <c r="C605" s="105">
        <v>4</v>
      </c>
      <c r="D605" s="105">
        <v>26</v>
      </c>
      <c r="E605" s="105" t="s">
        <v>78</v>
      </c>
    </row>
    <row r="606" spans="1:5">
      <c r="A606" s="105">
        <v>1090427</v>
      </c>
      <c r="B606" s="105">
        <v>109</v>
      </c>
      <c r="C606" s="105">
        <v>4</v>
      </c>
      <c r="D606" s="105">
        <v>27</v>
      </c>
      <c r="E606" s="105" t="s">
        <v>80</v>
      </c>
    </row>
    <row r="607" spans="1:5">
      <c r="A607" s="105">
        <v>1090428</v>
      </c>
      <c r="B607" s="105">
        <v>109</v>
      </c>
      <c r="C607" s="105">
        <v>4</v>
      </c>
      <c r="D607" s="105">
        <v>28</v>
      </c>
      <c r="E607" s="105" t="s">
        <v>81</v>
      </c>
    </row>
    <row r="608" spans="1:5">
      <c r="A608" s="105">
        <v>1090429</v>
      </c>
      <c r="B608" s="105">
        <v>109</v>
      </c>
      <c r="C608" s="105">
        <v>4</v>
      </c>
      <c r="D608" s="105">
        <v>29</v>
      </c>
      <c r="E608" s="105" t="s">
        <v>82</v>
      </c>
    </row>
    <row r="609" spans="1:5">
      <c r="A609" s="105">
        <v>1090430</v>
      </c>
      <c r="B609" s="105">
        <v>109</v>
      </c>
      <c r="C609" s="105">
        <v>4</v>
      </c>
      <c r="D609" s="105">
        <v>30</v>
      </c>
      <c r="E609" s="105" t="s">
        <v>83</v>
      </c>
    </row>
    <row r="610" spans="1:5">
      <c r="A610" s="105">
        <v>1090501</v>
      </c>
      <c r="B610" s="105">
        <v>109</v>
      </c>
      <c r="C610" s="105">
        <v>5</v>
      </c>
      <c r="D610" s="105">
        <v>1</v>
      </c>
      <c r="E610" s="105" t="s">
        <v>84</v>
      </c>
    </row>
    <row r="611" spans="1:5">
      <c r="A611" s="105">
        <v>1090502</v>
      </c>
      <c r="B611" s="105">
        <v>109</v>
      </c>
      <c r="C611" s="105">
        <v>5</v>
      </c>
      <c r="D611" s="105">
        <v>2</v>
      </c>
      <c r="E611" s="105" t="s">
        <v>79</v>
      </c>
    </row>
    <row r="612" spans="1:5">
      <c r="A612" s="105">
        <v>1090503</v>
      </c>
      <c r="B612" s="105">
        <v>109</v>
      </c>
      <c r="C612" s="105">
        <v>5</v>
      </c>
      <c r="D612" s="105">
        <v>3</v>
      </c>
      <c r="E612" s="105" t="s">
        <v>78</v>
      </c>
    </row>
    <row r="613" spans="1:5">
      <c r="A613" s="105">
        <v>1090504</v>
      </c>
      <c r="B613" s="105">
        <v>109</v>
      </c>
      <c r="C613" s="105">
        <v>5</v>
      </c>
      <c r="D613" s="105">
        <v>4</v>
      </c>
      <c r="E613" s="105" t="s">
        <v>80</v>
      </c>
    </row>
    <row r="614" spans="1:5">
      <c r="A614" s="105">
        <v>1090505</v>
      </c>
      <c r="B614" s="105">
        <v>109</v>
      </c>
      <c r="C614" s="105">
        <v>5</v>
      </c>
      <c r="D614" s="105">
        <v>5</v>
      </c>
      <c r="E614" s="105" t="s">
        <v>81</v>
      </c>
    </row>
    <row r="615" spans="1:5">
      <c r="A615" s="105">
        <v>1090506</v>
      </c>
      <c r="B615" s="105">
        <v>109</v>
      </c>
      <c r="C615" s="105">
        <v>5</v>
      </c>
      <c r="D615" s="105">
        <v>6</v>
      </c>
      <c r="E615" s="105" t="s">
        <v>82</v>
      </c>
    </row>
    <row r="616" spans="1:5">
      <c r="A616" s="105">
        <v>1090507</v>
      </c>
      <c r="B616" s="105">
        <v>109</v>
      </c>
      <c r="C616" s="105">
        <v>5</v>
      </c>
      <c r="D616" s="105">
        <v>7</v>
      </c>
      <c r="E616" s="105" t="s">
        <v>83</v>
      </c>
    </row>
    <row r="617" spans="1:5">
      <c r="A617" s="105">
        <v>1090508</v>
      </c>
      <c r="B617" s="105">
        <v>109</v>
      </c>
      <c r="C617" s="105">
        <v>5</v>
      </c>
      <c r="D617" s="105">
        <v>8</v>
      </c>
      <c r="E617" s="105" t="s">
        <v>84</v>
      </c>
    </row>
    <row r="618" spans="1:5">
      <c r="A618" s="105">
        <v>1090509</v>
      </c>
      <c r="B618" s="105">
        <v>109</v>
      </c>
      <c r="C618" s="105">
        <v>5</v>
      </c>
      <c r="D618" s="105">
        <v>9</v>
      </c>
      <c r="E618" s="105" t="s">
        <v>79</v>
      </c>
    </row>
    <row r="619" spans="1:5">
      <c r="A619" s="105">
        <v>1090510</v>
      </c>
      <c r="B619" s="105">
        <v>109</v>
      </c>
      <c r="C619" s="105">
        <v>5</v>
      </c>
      <c r="D619" s="105">
        <v>10</v>
      </c>
      <c r="E619" s="105" t="s">
        <v>78</v>
      </c>
    </row>
    <row r="620" spans="1:5">
      <c r="A620" s="105">
        <v>1090511</v>
      </c>
      <c r="B620" s="105">
        <v>109</v>
      </c>
      <c r="C620" s="105">
        <v>5</v>
      </c>
      <c r="D620" s="105">
        <v>11</v>
      </c>
      <c r="E620" s="105" t="s">
        <v>80</v>
      </c>
    </row>
    <row r="621" spans="1:5">
      <c r="A621" s="105">
        <v>1090512</v>
      </c>
      <c r="B621" s="105">
        <v>109</v>
      </c>
      <c r="C621" s="105">
        <v>5</v>
      </c>
      <c r="D621" s="105">
        <v>12</v>
      </c>
      <c r="E621" s="105" t="s">
        <v>81</v>
      </c>
    </row>
    <row r="622" spans="1:5">
      <c r="A622" s="105">
        <v>1090513</v>
      </c>
      <c r="B622" s="105">
        <v>109</v>
      </c>
      <c r="C622" s="105">
        <v>5</v>
      </c>
      <c r="D622" s="105">
        <v>13</v>
      </c>
      <c r="E622" s="105" t="s">
        <v>82</v>
      </c>
    </row>
    <row r="623" spans="1:5">
      <c r="A623" s="105">
        <v>1090514</v>
      </c>
      <c r="B623" s="105">
        <v>109</v>
      </c>
      <c r="C623" s="105">
        <v>5</v>
      </c>
      <c r="D623" s="105">
        <v>14</v>
      </c>
      <c r="E623" s="105" t="s">
        <v>83</v>
      </c>
    </row>
    <row r="624" spans="1:5">
      <c r="A624" s="105">
        <v>1090515</v>
      </c>
      <c r="B624" s="105">
        <v>109</v>
      </c>
      <c r="C624" s="105">
        <v>5</v>
      </c>
      <c r="D624" s="105">
        <v>15</v>
      </c>
      <c r="E624" s="105" t="s">
        <v>84</v>
      </c>
    </row>
    <row r="625" spans="1:5">
      <c r="A625" s="105">
        <v>1090516</v>
      </c>
      <c r="B625" s="105">
        <v>109</v>
      </c>
      <c r="C625" s="105">
        <v>5</v>
      </c>
      <c r="D625" s="105">
        <v>16</v>
      </c>
      <c r="E625" s="105" t="s">
        <v>79</v>
      </c>
    </row>
    <row r="626" spans="1:5">
      <c r="A626" s="105">
        <v>1090517</v>
      </c>
      <c r="B626" s="105">
        <v>109</v>
      </c>
      <c r="C626" s="105">
        <v>5</v>
      </c>
      <c r="D626" s="105">
        <v>17</v>
      </c>
      <c r="E626" s="105" t="s">
        <v>78</v>
      </c>
    </row>
    <row r="627" spans="1:5">
      <c r="A627" s="105">
        <v>1090518</v>
      </c>
      <c r="B627" s="105">
        <v>109</v>
      </c>
      <c r="C627" s="105">
        <v>5</v>
      </c>
      <c r="D627" s="105">
        <v>18</v>
      </c>
      <c r="E627" s="105" t="s">
        <v>80</v>
      </c>
    </row>
    <row r="628" spans="1:5">
      <c r="A628" s="105">
        <v>1090519</v>
      </c>
      <c r="B628" s="105">
        <v>109</v>
      </c>
      <c r="C628" s="105">
        <v>5</v>
      </c>
      <c r="D628" s="105">
        <v>19</v>
      </c>
      <c r="E628" s="105" t="s">
        <v>81</v>
      </c>
    </row>
    <row r="629" spans="1:5">
      <c r="A629" s="105">
        <v>1090520</v>
      </c>
      <c r="B629" s="105">
        <v>109</v>
      </c>
      <c r="C629" s="105">
        <v>5</v>
      </c>
      <c r="D629" s="105">
        <v>20</v>
      </c>
      <c r="E629" s="105" t="s">
        <v>82</v>
      </c>
    </row>
    <row r="630" spans="1:5">
      <c r="A630" s="105">
        <v>1090521</v>
      </c>
      <c r="B630" s="105">
        <v>109</v>
      </c>
      <c r="C630" s="105">
        <v>5</v>
      </c>
      <c r="D630" s="105">
        <v>21</v>
      </c>
      <c r="E630" s="105" t="s">
        <v>83</v>
      </c>
    </row>
    <row r="631" spans="1:5">
      <c r="A631" s="105">
        <v>1090522</v>
      </c>
      <c r="B631" s="105">
        <v>109</v>
      </c>
      <c r="C631" s="105">
        <v>5</v>
      </c>
      <c r="D631" s="105">
        <v>22</v>
      </c>
      <c r="E631" s="105" t="s">
        <v>84</v>
      </c>
    </row>
    <row r="632" spans="1:5">
      <c r="A632" s="105">
        <v>1090523</v>
      </c>
      <c r="B632" s="105">
        <v>109</v>
      </c>
      <c r="C632" s="105">
        <v>5</v>
      </c>
      <c r="D632" s="105">
        <v>23</v>
      </c>
      <c r="E632" s="105" t="s">
        <v>79</v>
      </c>
    </row>
    <row r="633" spans="1:5">
      <c r="A633" s="105">
        <v>1090524</v>
      </c>
      <c r="B633" s="105">
        <v>109</v>
      </c>
      <c r="C633" s="105">
        <v>5</v>
      </c>
      <c r="D633" s="105">
        <v>24</v>
      </c>
      <c r="E633" s="105" t="s">
        <v>78</v>
      </c>
    </row>
    <row r="634" spans="1:5">
      <c r="A634" s="105">
        <v>1090525</v>
      </c>
      <c r="B634" s="105">
        <v>109</v>
      </c>
      <c r="C634" s="105">
        <v>5</v>
      </c>
      <c r="D634" s="105">
        <v>25</v>
      </c>
      <c r="E634" s="105" t="s">
        <v>80</v>
      </c>
    </row>
    <row r="635" spans="1:5">
      <c r="A635" s="105">
        <v>1090526</v>
      </c>
      <c r="B635" s="105">
        <v>109</v>
      </c>
      <c r="C635" s="105">
        <v>5</v>
      </c>
      <c r="D635" s="105">
        <v>26</v>
      </c>
      <c r="E635" s="105" t="s">
        <v>81</v>
      </c>
    </row>
    <row r="636" spans="1:5">
      <c r="A636" s="105">
        <v>1090527</v>
      </c>
      <c r="B636" s="105">
        <v>109</v>
      </c>
      <c r="C636" s="105">
        <v>5</v>
      </c>
      <c r="D636" s="105">
        <v>27</v>
      </c>
      <c r="E636" s="105" t="s">
        <v>82</v>
      </c>
    </row>
    <row r="637" spans="1:5">
      <c r="A637" s="105">
        <v>1090528</v>
      </c>
      <c r="B637" s="105">
        <v>109</v>
      </c>
      <c r="C637" s="105">
        <v>5</v>
      </c>
      <c r="D637" s="105">
        <v>28</v>
      </c>
      <c r="E637" s="105" t="s">
        <v>83</v>
      </c>
    </row>
    <row r="638" spans="1:5">
      <c r="A638" s="105">
        <v>1090529</v>
      </c>
      <c r="B638" s="105">
        <v>109</v>
      </c>
      <c r="C638" s="105">
        <v>5</v>
      </c>
      <c r="D638" s="105">
        <v>29</v>
      </c>
      <c r="E638" s="105" t="s">
        <v>84</v>
      </c>
    </row>
    <row r="639" spans="1:5">
      <c r="A639" s="105">
        <v>1090530</v>
      </c>
      <c r="B639" s="105">
        <v>109</v>
      </c>
      <c r="C639" s="105">
        <v>5</v>
      </c>
      <c r="D639" s="105">
        <v>30</v>
      </c>
      <c r="E639" s="105" t="s">
        <v>79</v>
      </c>
    </row>
    <row r="640" spans="1:5">
      <c r="A640" s="105">
        <v>1090531</v>
      </c>
      <c r="B640" s="105">
        <v>109</v>
      </c>
      <c r="C640" s="105">
        <v>5</v>
      </c>
      <c r="D640" s="105">
        <v>31</v>
      </c>
      <c r="E640" s="105" t="s">
        <v>78</v>
      </c>
    </row>
    <row r="641" spans="1:5">
      <c r="A641" s="105">
        <v>1090601</v>
      </c>
      <c r="B641" s="105">
        <v>109</v>
      </c>
      <c r="C641" s="105">
        <v>6</v>
      </c>
      <c r="D641" s="105">
        <v>1</v>
      </c>
      <c r="E641" s="105" t="s">
        <v>80</v>
      </c>
    </row>
    <row r="642" spans="1:5">
      <c r="A642" s="105">
        <v>1090602</v>
      </c>
      <c r="B642" s="105">
        <v>109</v>
      </c>
      <c r="C642" s="105">
        <v>6</v>
      </c>
      <c r="D642" s="105">
        <v>2</v>
      </c>
      <c r="E642" s="105" t="s">
        <v>81</v>
      </c>
    </row>
    <row r="643" spans="1:5">
      <c r="A643" s="105">
        <v>1090603</v>
      </c>
      <c r="B643" s="105">
        <v>109</v>
      </c>
      <c r="C643" s="105">
        <v>6</v>
      </c>
      <c r="D643" s="105">
        <v>3</v>
      </c>
      <c r="E643" s="105" t="s">
        <v>82</v>
      </c>
    </row>
    <row r="644" spans="1:5">
      <c r="A644" s="105">
        <v>1090604</v>
      </c>
      <c r="B644" s="105">
        <v>109</v>
      </c>
      <c r="C644" s="105">
        <v>6</v>
      </c>
      <c r="D644" s="105">
        <v>4</v>
      </c>
      <c r="E644" s="105" t="s">
        <v>83</v>
      </c>
    </row>
    <row r="645" spans="1:5">
      <c r="A645" s="105">
        <v>1090605</v>
      </c>
      <c r="B645" s="105">
        <v>109</v>
      </c>
      <c r="C645" s="105">
        <v>6</v>
      </c>
      <c r="D645" s="105">
        <v>5</v>
      </c>
      <c r="E645" s="105" t="s">
        <v>84</v>
      </c>
    </row>
    <row r="646" spans="1:5">
      <c r="A646" s="105">
        <v>1090606</v>
      </c>
      <c r="B646" s="105">
        <v>109</v>
      </c>
      <c r="C646" s="105">
        <v>6</v>
      </c>
      <c r="D646" s="105">
        <v>6</v>
      </c>
      <c r="E646" s="105" t="s">
        <v>79</v>
      </c>
    </row>
    <row r="647" spans="1:5">
      <c r="A647" s="105">
        <v>1090607</v>
      </c>
      <c r="B647" s="105">
        <v>109</v>
      </c>
      <c r="C647" s="105">
        <v>6</v>
      </c>
      <c r="D647" s="105">
        <v>7</v>
      </c>
      <c r="E647" s="105" t="s">
        <v>78</v>
      </c>
    </row>
    <row r="648" spans="1:5">
      <c r="A648" s="105">
        <v>1090608</v>
      </c>
      <c r="B648" s="105">
        <v>109</v>
      </c>
      <c r="C648" s="105">
        <v>6</v>
      </c>
      <c r="D648" s="105">
        <v>8</v>
      </c>
      <c r="E648" s="105" t="s">
        <v>80</v>
      </c>
    </row>
    <row r="649" spans="1:5">
      <c r="A649" s="105">
        <v>1090609</v>
      </c>
      <c r="B649" s="105">
        <v>109</v>
      </c>
      <c r="C649" s="105">
        <v>6</v>
      </c>
      <c r="D649" s="105">
        <v>9</v>
      </c>
      <c r="E649" s="105" t="s">
        <v>81</v>
      </c>
    </row>
    <row r="650" spans="1:5">
      <c r="A650" s="105">
        <v>1090610</v>
      </c>
      <c r="B650" s="105">
        <v>109</v>
      </c>
      <c r="C650" s="105">
        <v>6</v>
      </c>
      <c r="D650" s="105">
        <v>10</v>
      </c>
      <c r="E650" s="105" t="s">
        <v>82</v>
      </c>
    </row>
    <row r="651" spans="1:5">
      <c r="A651" s="105">
        <v>1090611</v>
      </c>
      <c r="B651" s="105">
        <v>109</v>
      </c>
      <c r="C651" s="105">
        <v>6</v>
      </c>
      <c r="D651" s="105">
        <v>11</v>
      </c>
      <c r="E651" s="105" t="s">
        <v>83</v>
      </c>
    </row>
    <row r="652" spans="1:5">
      <c r="A652" s="105">
        <v>1090612</v>
      </c>
      <c r="B652" s="105">
        <v>109</v>
      </c>
      <c r="C652" s="105">
        <v>6</v>
      </c>
      <c r="D652" s="105">
        <v>12</v>
      </c>
      <c r="E652" s="105" t="s">
        <v>84</v>
      </c>
    </row>
    <row r="653" spans="1:5">
      <c r="A653" s="105">
        <v>1090613</v>
      </c>
      <c r="B653" s="105">
        <v>109</v>
      </c>
      <c r="C653" s="105">
        <v>6</v>
      </c>
      <c r="D653" s="105">
        <v>13</v>
      </c>
      <c r="E653" s="105" t="s">
        <v>79</v>
      </c>
    </row>
    <row r="654" spans="1:5">
      <c r="A654" s="105">
        <v>1090614</v>
      </c>
      <c r="B654" s="105">
        <v>109</v>
      </c>
      <c r="C654" s="105">
        <v>6</v>
      </c>
      <c r="D654" s="105">
        <v>14</v>
      </c>
      <c r="E654" s="105" t="s">
        <v>78</v>
      </c>
    </row>
    <row r="655" spans="1:5">
      <c r="A655" s="105">
        <v>1090615</v>
      </c>
      <c r="B655" s="105">
        <v>109</v>
      </c>
      <c r="C655" s="105">
        <v>6</v>
      </c>
      <c r="D655" s="105">
        <v>15</v>
      </c>
      <c r="E655" s="105" t="s">
        <v>80</v>
      </c>
    </row>
    <row r="656" spans="1:5">
      <c r="A656" s="105">
        <v>1090616</v>
      </c>
      <c r="B656" s="105">
        <v>109</v>
      </c>
      <c r="C656" s="105">
        <v>6</v>
      </c>
      <c r="D656" s="105">
        <v>16</v>
      </c>
      <c r="E656" s="105" t="s">
        <v>81</v>
      </c>
    </row>
    <row r="657" spans="1:5">
      <c r="A657" s="105">
        <v>1090617</v>
      </c>
      <c r="B657" s="105">
        <v>109</v>
      </c>
      <c r="C657" s="105">
        <v>6</v>
      </c>
      <c r="D657" s="105">
        <v>17</v>
      </c>
      <c r="E657" s="105" t="s">
        <v>82</v>
      </c>
    </row>
    <row r="658" spans="1:5">
      <c r="A658" s="105">
        <v>1090618</v>
      </c>
      <c r="B658" s="105">
        <v>109</v>
      </c>
      <c r="C658" s="105">
        <v>6</v>
      </c>
      <c r="D658" s="105">
        <v>18</v>
      </c>
      <c r="E658" s="105" t="s">
        <v>83</v>
      </c>
    </row>
    <row r="659" spans="1:5">
      <c r="A659" s="105">
        <v>1090619</v>
      </c>
      <c r="B659" s="105">
        <v>109</v>
      </c>
      <c r="C659" s="105">
        <v>6</v>
      </c>
      <c r="D659" s="105">
        <v>19</v>
      </c>
      <c r="E659" s="105" t="s">
        <v>84</v>
      </c>
    </row>
    <row r="660" spans="1:5">
      <c r="A660" s="105">
        <v>1090620</v>
      </c>
      <c r="B660" s="105">
        <v>109</v>
      </c>
      <c r="C660" s="105">
        <v>6</v>
      </c>
      <c r="D660" s="105">
        <v>20</v>
      </c>
      <c r="E660" s="105" t="s">
        <v>79</v>
      </c>
    </row>
    <row r="661" spans="1:5">
      <c r="A661" s="105">
        <v>1090621</v>
      </c>
      <c r="B661" s="105">
        <v>109</v>
      </c>
      <c r="C661" s="105">
        <v>6</v>
      </c>
      <c r="D661" s="105">
        <v>21</v>
      </c>
      <c r="E661" s="105" t="s">
        <v>78</v>
      </c>
    </row>
    <row r="662" spans="1:5">
      <c r="A662" s="105">
        <v>1090622</v>
      </c>
      <c r="B662" s="105">
        <v>109</v>
      </c>
      <c r="C662" s="105">
        <v>6</v>
      </c>
      <c r="D662" s="105">
        <v>22</v>
      </c>
      <c r="E662" s="105" t="s">
        <v>80</v>
      </c>
    </row>
    <row r="663" spans="1:5">
      <c r="A663" s="105">
        <v>1090623</v>
      </c>
      <c r="B663" s="105">
        <v>109</v>
      </c>
      <c r="C663" s="105">
        <v>6</v>
      </c>
      <c r="D663" s="105">
        <v>23</v>
      </c>
      <c r="E663" s="105" t="s">
        <v>81</v>
      </c>
    </row>
    <row r="664" spans="1:5">
      <c r="A664" s="105">
        <v>1090624</v>
      </c>
      <c r="B664" s="105">
        <v>109</v>
      </c>
      <c r="C664" s="105">
        <v>6</v>
      </c>
      <c r="D664" s="105">
        <v>24</v>
      </c>
      <c r="E664" s="105" t="s">
        <v>82</v>
      </c>
    </row>
    <row r="665" spans="1:5">
      <c r="A665" s="105">
        <v>1090625</v>
      </c>
      <c r="B665" s="105">
        <v>109</v>
      </c>
      <c r="C665" s="105">
        <v>6</v>
      </c>
      <c r="D665" s="105">
        <v>25</v>
      </c>
      <c r="E665" s="105" t="s">
        <v>83</v>
      </c>
    </row>
    <row r="666" spans="1:5">
      <c r="A666" s="105">
        <v>1090626</v>
      </c>
      <c r="B666" s="105">
        <v>109</v>
      </c>
      <c r="C666" s="105">
        <v>6</v>
      </c>
      <c r="D666" s="105">
        <v>26</v>
      </c>
      <c r="E666" s="105" t="s">
        <v>84</v>
      </c>
    </row>
    <row r="667" spans="1:5">
      <c r="A667" s="105">
        <v>1090627</v>
      </c>
      <c r="B667" s="105">
        <v>109</v>
      </c>
      <c r="C667" s="105">
        <v>6</v>
      </c>
      <c r="D667" s="105">
        <v>27</v>
      </c>
      <c r="E667" s="105" t="s">
        <v>79</v>
      </c>
    </row>
    <row r="668" spans="1:5">
      <c r="A668" s="105">
        <v>1090628</v>
      </c>
      <c r="B668" s="105">
        <v>109</v>
      </c>
      <c r="C668" s="105">
        <v>6</v>
      </c>
      <c r="D668" s="105">
        <v>28</v>
      </c>
      <c r="E668" s="105" t="s">
        <v>78</v>
      </c>
    </row>
    <row r="669" spans="1:5">
      <c r="A669" s="105">
        <v>1090629</v>
      </c>
      <c r="B669" s="105">
        <v>109</v>
      </c>
      <c r="C669" s="105">
        <v>6</v>
      </c>
      <c r="D669" s="105">
        <v>29</v>
      </c>
      <c r="E669" s="105" t="s">
        <v>80</v>
      </c>
    </row>
    <row r="670" spans="1:5">
      <c r="A670" s="105">
        <v>1090630</v>
      </c>
      <c r="B670" s="105">
        <v>109</v>
      </c>
      <c r="C670" s="105">
        <v>6</v>
      </c>
      <c r="D670" s="105">
        <v>30</v>
      </c>
      <c r="E670" s="105" t="s">
        <v>81</v>
      </c>
    </row>
    <row r="671" spans="1:5">
      <c r="A671" s="105">
        <v>1090701</v>
      </c>
      <c r="B671" s="105">
        <v>109</v>
      </c>
      <c r="C671" s="105">
        <v>7</v>
      </c>
      <c r="D671" s="105">
        <v>1</v>
      </c>
      <c r="E671" s="105" t="s">
        <v>82</v>
      </c>
    </row>
    <row r="672" spans="1:5">
      <c r="A672" s="105">
        <v>1090702</v>
      </c>
      <c r="B672" s="105">
        <v>109</v>
      </c>
      <c r="C672" s="105">
        <v>7</v>
      </c>
      <c r="D672" s="105">
        <v>2</v>
      </c>
      <c r="E672" s="105" t="s">
        <v>83</v>
      </c>
    </row>
    <row r="673" spans="1:5">
      <c r="A673" s="105">
        <v>1090703</v>
      </c>
      <c r="B673" s="105">
        <v>109</v>
      </c>
      <c r="C673" s="105">
        <v>7</v>
      </c>
      <c r="D673" s="105">
        <v>3</v>
      </c>
      <c r="E673" s="105" t="s">
        <v>84</v>
      </c>
    </row>
    <row r="674" spans="1:5">
      <c r="A674" s="105">
        <v>1090704</v>
      </c>
      <c r="B674" s="105">
        <v>109</v>
      </c>
      <c r="C674" s="105">
        <v>7</v>
      </c>
      <c r="D674" s="105">
        <v>4</v>
      </c>
      <c r="E674" s="105" t="s">
        <v>79</v>
      </c>
    </row>
    <row r="675" spans="1:5">
      <c r="A675" s="105">
        <v>1090705</v>
      </c>
      <c r="B675" s="105">
        <v>109</v>
      </c>
      <c r="C675" s="105">
        <v>7</v>
      </c>
      <c r="D675" s="105">
        <v>5</v>
      </c>
      <c r="E675" s="105" t="s">
        <v>78</v>
      </c>
    </row>
    <row r="676" spans="1:5">
      <c r="A676" s="105">
        <v>1090706</v>
      </c>
      <c r="B676" s="105">
        <v>109</v>
      </c>
      <c r="C676" s="105">
        <v>7</v>
      </c>
      <c r="D676" s="105">
        <v>6</v>
      </c>
      <c r="E676" s="105" t="s">
        <v>80</v>
      </c>
    </row>
    <row r="677" spans="1:5">
      <c r="A677" s="105">
        <v>1090707</v>
      </c>
      <c r="B677" s="105">
        <v>109</v>
      </c>
      <c r="C677" s="105">
        <v>7</v>
      </c>
      <c r="D677" s="105">
        <v>7</v>
      </c>
      <c r="E677" s="105" t="s">
        <v>81</v>
      </c>
    </row>
    <row r="678" spans="1:5">
      <c r="A678" s="105">
        <v>1090708</v>
      </c>
      <c r="B678" s="105">
        <v>109</v>
      </c>
      <c r="C678" s="105">
        <v>7</v>
      </c>
      <c r="D678" s="105">
        <v>8</v>
      </c>
      <c r="E678" s="105" t="s">
        <v>82</v>
      </c>
    </row>
    <row r="679" spans="1:5">
      <c r="A679" s="105">
        <v>1090709</v>
      </c>
      <c r="B679" s="105">
        <v>109</v>
      </c>
      <c r="C679" s="105">
        <v>7</v>
      </c>
      <c r="D679" s="105">
        <v>9</v>
      </c>
      <c r="E679" s="105" t="s">
        <v>83</v>
      </c>
    </row>
    <row r="680" spans="1:5">
      <c r="A680" s="105">
        <v>1090710</v>
      </c>
      <c r="B680" s="105">
        <v>109</v>
      </c>
      <c r="C680" s="105">
        <v>7</v>
      </c>
      <c r="D680" s="105">
        <v>10</v>
      </c>
      <c r="E680" s="105" t="s">
        <v>84</v>
      </c>
    </row>
    <row r="681" spans="1:5">
      <c r="A681" s="105">
        <v>1090711</v>
      </c>
      <c r="B681" s="105">
        <v>109</v>
      </c>
      <c r="C681" s="105">
        <v>7</v>
      </c>
      <c r="D681" s="105">
        <v>11</v>
      </c>
      <c r="E681" s="105" t="s">
        <v>79</v>
      </c>
    </row>
    <row r="682" spans="1:5">
      <c r="A682" s="105">
        <v>1090712</v>
      </c>
      <c r="B682" s="105">
        <v>109</v>
      </c>
      <c r="C682" s="105">
        <v>7</v>
      </c>
      <c r="D682" s="105">
        <v>12</v>
      </c>
      <c r="E682" s="105" t="s">
        <v>78</v>
      </c>
    </row>
    <row r="683" spans="1:5">
      <c r="A683" s="105">
        <v>1090713</v>
      </c>
      <c r="B683" s="105">
        <v>109</v>
      </c>
      <c r="C683" s="105">
        <v>7</v>
      </c>
      <c r="D683" s="105">
        <v>13</v>
      </c>
      <c r="E683" s="105" t="s">
        <v>80</v>
      </c>
    </row>
    <row r="684" spans="1:5">
      <c r="A684" s="105">
        <v>1090714</v>
      </c>
      <c r="B684" s="105">
        <v>109</v>
      </c>
      <c r="C684" s="105">
        <v>7</v>
      </c>
      <c r="D684" s="105">
        <v>14</v>
      </c>
      <c r="E684" s="105" t="s">
        <v>81</v>
      </c>
    </row>
    <row r="685" spans="1:5">
      <c r="A685" s="105">
        <v>1090715</v>
      </c>
      <c r="B685" s="105">
        <v>109</v>
      </c>
      <c r="C685" s="105">
        <v>7</v>
      </c>
      <c r="D685" s="105">
        <v>15</v>
      </c>
      <c r="E685" s="105" t="s">
        <v>82</v>
      </c>
    </row>
    <row r="686" spans="1:5">
      <c r="A686" s="105">
        <v>1090716</v>
      </c>
      <c r="B686" s="105">
        <v>109</v>
      </c>
      <c r="C686" s="105">
        <v>7</v>
      </c>
      <c r="D686" s="105">
        <v>16</v>
      </c>
      <c r="E686" s="105" t="s">
        <v>83</v>
      </c>
    </row>
    <row r="687" spans="1:5">
      <c r="A687" s="105">
        <v>1090717</v>
      </c>
      <c r="B687" s="105">
        <v>109</v>
      </c>
      <c r="C687" s="105">
        <v>7</v>
      </c>
      <c r="D687" s="105">
        <v>17</v>
      </c>
      <c r="E687" s="105" t="s">
        <v>84</v>
      </c>
    </row>
    <row r="688" spans="1:5">
      <c r="A688" s="105">
        <v>1090718</v>
      </c>
      <c r="B688" s="105">
        <v>109</v>
      </c>
      <c r="C688" s="105">
        <v>7</v>
      </c>
      <c r="D688" s="105">
        <v>18</v>
      </c>
      <c r="E688" s="105" t="s">
        <v>79</v>
      </c>
    </row>
    <row r="689" spans="1:5">
      <c r="A689" s="105">
        <v>1090719</v>
      </c>
      <c r="B689" s="105">
        <v>109</v>
      </c>
      <c r="C689" s="105">
        <v>7</v>
      </c>
      <c r="D689" s="105">
        <v>19</v>
      </c>
      <c r="E689" s="105" t="s">
        <v>78</v>
      </c>
    </row>
    <row r="690" spans="1:5">
      <c r="A690" s="105">
        <v>1090720</v>
      </c>
      <c r="B690" s="105">
        <v>109</v>
      </c>
      <c r="C690" s="105">
        <v>7</v>
      </c>
      <c r="D690" s="105">
        <v>20</v>
      </c>
      <c r="E690" s="105" t="s">
        <v>80</v>
      </c>
    </row>
    <row r="691" spans="1:5">
      <c r="A691" s="105">
        <v>1090721</v>
      </c>
      <c r="B691" s="105">
        <v>109</v>
      </c>
      <c r="C691" s="105">
        <v>7</v>
      </c>
      <c r="D691" s="105">
        <v>21</v>
      </c>
      <c r="E691" s="105" t="s">
        <v>81</v>
      </c>
    </row>
    <row r="692" spans="1:5">
      <c r="A692" s="105">
        <v>1090722</v>
      </c>
      <c r="B692" s="105">
        <v>109</v>
      </c>
      <c r="C692" s="105">
        <v>7</v>
      </c>
      <c r="D692" s="105">
        <v>22</v>
      </c>
      <c r="E692" s="105" t="s">
        <v>82</v>
      </c>
    </row>
    <row r="693" spans="1:5">
      <c r="A693" s="105">
        <v>1090723</v>
      </c>
      <c r="B693" s="105">
        <v>109</v>
      </c>
      <c r="C693" s="105">
        <v>7</v>
      </c>
      <c r="D693" s="105">
        <v>23</v>
      </c>
      <c r="E693" s="105" t="s">
        <v>83</v>
      </c>
    </row>
    <row r="694" spans="1:5">
      <c r="A694" s="105">
        <v>1090724</v>
      </c>
      <c r="B694" s="105">
        <v>109</v>
      </c>
      <c r="C694" s="105">
        <v>7</v>
      </c>
      <c r="D694" s="105">
        <v>24</v>
      </c>
      <c r="E694" s="105" t="s">
        <v>84</v>
      </c>
    </row>
    <row r="695" spans="1:5">
      <c r="A695" s="105">
        <v>1090725</v>
      </c>
      <c r="B695" s="105">
        <v>109</v>
      </c>
      <c r="C695" s="105">
        <v>7</v>
      </c>
      <c r="D695" s="105">
        <v>25</v>
      </c>
      <c r="E695" s="105" t="s">
        <v>79</v>
      </c>
    </row>
    <row r="696" spans="1:5">
      <c r="A696" s="105">
        <v>1090726</v>
      </c>
      <c r="B696" s="105">
        <v>109</v>
      </c>
      <c r="C696" s="105">
        <v>7</v>
      </c>
      <c r="D696" s="105">
        <v>26</v>
      </c>
      <c r="E696" s="105" t="s">
        <v>78</v>
      </c>
    </row>
    <row r="697" spans="1:5">
      <c r="A697" s="105">
        <v>1090727</v>
      </c>
      <c r="B697" s="105">
        <v>109</v>
      </c>
      <c r="C697" s="105">
        <v>7</v>
      </c>
      <c r="D697" s="105">
        <v>27</v>
      </c>
      <c r="E697" s="105" t="s">
        <v>80</v>
      </c>
    </row>
    <row r="698" spans="1:5">
      <c r="A698" s="105">
        <v>1090728</v>
      </c>
      <c r="B698" s="105">
        <v>109</v>
      </c>
      <c r="C698" s="105">
        <v>7</v>
      </c>
      <c r="D698" s="105">
        <v>28</v>
      </c>
      <c r="E698" s="105" t="s">
        <v>81</v>
      </c>
    </row>
    <row r="699" spans="1:5">
      <c r="A699" s="105">
        <v>1090729</v>
      </c>
      <c r="B699" s="105">
        <v>109</v>
      </c>
      <c r="C699" s="105">
        <v>7</v>
      </c>
      <c r="D699" s="105">
        <v>29</v>
      </c>
      <c r="E699" s="105" t="s">
        <v>82</v>
      </c>
    </row>
    <row r="700" spans="1:5">
      <c r="A700" s="105">
        <v>1090730</v>
      </c>
      <c r="B700" s="105">
        <v>109</v>
      </c>
      <c r="C700" s="105">
        <v>7</v>
      </c>
      <c r="D700" s="105">
        <v>30</v>
      </c>
      <c r="E700" s="105" t="s">
        <v>83</v>
      </c>
    </row>
    <row r="701" spans="1:5">
      <c r="A701" s="105">
        <v>1090731</v>
      </c>
      <c r="B701" s="105">
        <v>109</v>
      </c>
      <c r="C701" s="105">
        <v>7</v>
      </c>
      <c r="D701" s="105">
        <v>31</v>
      </c>
      <c r="E701" s="105" t="s">
        <v>84</v>
      </c>
    </row>
    <row r="702" spans="1:5">
      <c r="A702" s="105">
        <v>1090801</v>
      </c>
      <c r="B702" s="105">
        <v>109</v>
      </c>
      <c r="C702" s="105">
        <v>8</v>
      </c>
      <c r="D702" s="105">
        <v>1</v>
      </c>
      <c r="E702" s="105" t="s">
        <v>79</v>
      </c>
    </row>
    <row r="703" spans="1:5">
      <c r="A703" s="105">
        <v>1090802</v>
      </c>
      <c r="B703" s="105">
        <v>109</v>
      </c>
      <c r="C703" s="105">
        <v>8</v>
      </c>
      <c r="D703" s="105">
        <v>2</v>
      </c>
      <c r="E703" s="105" t="s">
        <v>78</v>
      </c>
    </row>
    <row r="704" spans="1:5">
      <c r="A704" s="105">
        <v>1090803</v>
      </c>
      <c r="B704" s="105">
        <v>109</v>
      </c>
      <c r="C704" s="105">
        <v>8</v>
      </c>
      <c r="D704" s="105">
        <v>3</v>
      </c>
      <c r="E704" s="105" t="s">
        <v>80</v>
      </c>
    </row>
    <row r="705" spans="1:5">
      <c r="A705" s="105">
        <v>1090804</v>
      </c>
      <c r="B705" s="105">
        <v>109</v>
      </c>
      <c r="C705" s="105">
        <v>8</v>
      </c>
      <c r="D705" s="105">
        <v>4</v>
      </c>
      <c r="E705" s="105" t="s">
        <v>81</v>
      </c>
    </row>
    <row r="706" spans="1:5">
      <c r="A706" s="105">
        <v>1090805</v>
      </c>
      <c r="B706" s="105">
        <v>109</v>
      </c>
      <c r="C706" s="105">
        <v>8</v>
      </c>
      <c r="D706" s="105">
        <v>5</v>
      </c>
      <c r="E706" s="105" t="s">
        <v>82</v>
      </c>
    </row>
    <row r="707" spans="1:5">
      <c r="A707" s="105">
        <v>1090806</v>
      </c>
      <c r="B707" s="105">
        <v>109</v>
      </c>
      <c r="C707" s="105">
        <v>8</v>
      </c>
      <c r="D707" s="105">
        <v>6</v>
      </c>
      <c r="E707" s="105" t="s">
        <v>83</v>
      </c>
    </row>
    <row r="708" spans="1:5">
      <c r="A708" s="105">
        <v>1090807</v>
      </c>
      <c r="B708" s="105">
        <v>109</v>
      </c>
      <c r="C708" s="105">
        <v>8</v>
      </c>
      <c r="D708" s="105">
        <v>7</v>
      </c>
      <c r="E708" s="105" t="s">
        <v>84</v>
      </c>
    </row>
    <row r="709" spans="1:5">
      <c r="A709" s="105">
        <v>1090808</v>
      </c>
      <c r="B709" s="105">
        <v>109</v>
      </c>
      <c r="C709" s="105">
        <v>8</v>
      </c>
      <c r="D709" s="105">
        <v>8</v>
      </c>
      <c r="E709" s="105" t="s">
        <v>79</v>
      </c>
    </row>
    <row r="710" spans="1:5">
      <c r="A710" s="105">
        <v>1090809</v>
      </c>
      <c r="B710" s="105">
        <v>109</v>
      </c>
      <c r="C710" s="105">
        <v>8</v>
      </c>
      <c r="D710" s="105">
        <v>9</v>
      </c>
      <c r="E710" s="105" t="s">
        <v>78</v>
      </c>
    </row>
    <row r="711" spans="1:5">
      <c r="A711" s="105">
        <v>1090810</v>
      </c>
      <c r="B711" s="105">
        <v>109</v>
      </c>
      <c r="C711" s="105">
        <v>8</v>
      </c>
      <c r="D711" s="105">
        <v>10</v>
      </c>
      <c r="E711" s="105" t="s">
        <v>80</v>
      </c>
    </row>
    <row r="712" spans="1:5">
      <c r="A712" s="105">
        <v>1090811</v>
      </c>
      <c r="B712" s="105">
        <v>109</v>
      </c>
      <c r="C712" s="105">
        <v>8</v>
      </c>
      <c r="D712" s="105">
        <v>11</v>
      </c>
      <c r="E712" s="105" t="s">
        <v>81</v>
      </c>
    </row>
    <row r="713" spans="1:5">
      <c r="A713" s="105">
        <v>1090812</v>
      </c>
      <c r="B713" s="105">
        <v>109</v>
      </c>
      <c r="C713" s="105">
        <v>8</v>
      </c>
      <c r="D713" s="105">
        <v>12</v>
      </c>
      <c r="E713" s="105" t="s">
        <v>82</v>
      </c>
    </row>
    <row r="714" spans="1:5">
      <c r="A714" s="105">
        <v>1090813</v>
      </c>
      <c r="B714" s="105">
        <v>109</v>
      </c>
      <c r="C714" s="105">
        <v>8</v>
      </c>
      <c r="D714" s="105">
        <v>13</v>
      </c>
      <c r="E714" s="105" t="s">
        <v>83</v>
      </c>
    </row>
    <row r="715" spans="1:5">
      <c r="A715" s="105">
        <v>1090814</v>
      </c>
      <c r="B715" s="105">
        <v>109</v>
      </c>
      <c r="C715" s="105">
        <v>8</v>
      </c>
      <c r="D715" s="105">
        <v>14</v>
      </c>
      <c r="E715" s="105" t="s">
        <v>84</v>
      </c>
    </row>
    <row r="716" spans="1:5">
      <c r="A716" s="105">
        <v>1090815</v>
      </c>
      <c r="B716" s="105">
        <v>109</v>
      </c>
      <c r="C716" s="105">
        <v>8</v>
      </c>
      <c r="D716" s="105">
        <v>15</v>
      </c>
      <c r="E716" s="105" t="s">
        <v>79</v>
      </c>
    </row>
    <row r="717" spans="1:5">
      <c r="A717" s="105">
        <v>1090816</v>
      </c>
      <c r="B717" s="105">
        <v>109</v>
      </c>
      <c r="C717" s="105">
        <v>8</v>
      </c>
      <c r="D717" s="105">
        <v>16</v>
      </c>
      <c r="E717" s="105" t="s">
        <v>78</v>
      </c>
    </row>
    <row r="718" spans="1:5">
      <c r="A718" s="105">
        <v>1090817</v>
      </c>
      <c r="B718" s="105">
        <v>109</v>
      </c>
      <c r="C718" s="105">
        <v>8</v>
      </c>
      <c r="D718" s="105">
        <v>17</v>
      </c>
      <c r="E718" s="105" t="s">
        <v>80</v>
      </c>
    </row>
    <row r="719" spans="1:5">
      <c r="A719" s="105">
        <v>1090818</v>
      </c>
      <c r="B719" s="105">
        <v>109</v>
      </c>
      <c r="C719" s="105">
        <v>8</v>
      </c>
      <c r="D719" s="105">
        <v>18</v>
      </c>
      <c r="E719" s="105" t="s">
        <v>81</v>
      </c>
    </row>
    <row r="720" spans="1:5">
      <c r="A720" s="105">
        <v>1090819</v>
      </c>
      <c r="B720" s="105">
        <v>109</v>
      </c>
      <c r="C720" s="105">
        <v>8</v>
      </c>
      <c r="D720" s="105">
        <v>19</v>
      </c>
      <c r="E720" s="105" t="s">
        <v>82</v>
      </c>
    </row>
    <row r="721" spans="1:5">
      <c r="A721" s="105">
        <v>1090820</v>
      </c>
      <c r="B721" s="105">
        <v>109</v>
      </c>
      <c r="C721" s="105">
        <v>8</v>
      </c>
      <c r="D721" s="105">
        <v>20</v>
      </c>
      <c r="E721" s="105" t="s">
        <v>83</v>
      </c>
    </row>
    <row r="722" spans="1:5">
      <c r="A722" s="105">
        <v>1090821</v>
      </c>
      <c r="B722" s="105">
        <v>109</v>
      </c>
      <c r="C722" s="105">
        <v>8</v>
      </c>
      <c r="D722" s="105">
        <v>21</v>
      </c>
      <c r="E722" s="105" t="s">
        <v>84</v>
      </c>
    </row>
    <row r="723" spans="1:5">
      <c r="A723" s="105">
        <v>1090822</v>
      </c>
      <c r="B723" s="105">
        <v>109</v>
      </c>
      <c r="C723" s="105">
        <v>8</v>
      </c>
      <c r="D723" s="105">
        <v>22</v>
      </c>
      <c r="E723" s="105" t="s">
        <v>79</v>
      </c>
    </row>
    <row r="724" spans="1:5">
      <c r="A724" s="105">
        <v>1090823</v>
      </c>
      <c r="B724" s="105">
        <v>109</v>
      </c>
      <c r="C724" s="105">
        <v>8</v>
      </c>
      <c r="D724" s="105">
        <v>23</v>
      </c>
      <c r="E724" s="105" t="s">
        <v>78</v>
      </c>
    </row>
    <row r="725" spans="1:5">
      <c r="A725" s="105">
        <v>1090824</v>
      </c>
      <c r="B725" s="105">
        <v>109</v>
      </c>
      <c r="C725" s="105">
        <v>8</v>
      </c>
      <c r="D725" s="105">
        <v>24</v>
      </c>
      <c r="E725" s="105" t="s">
        <v>80</v>
      </c>
    </row>
    <row r="726" spans="1:5">
      <c r="A726" s="105">
        <v>1090825</v>
      </c>
      <c r="B726" s="105">
        <v>109</v>
      </c>
      <c r="C726" s="105">
        <v>8</v>
      </c>
      <c r="D726" s="105">
        <v>25</v>
      </c>
      <c r="E726" s="105" t="s">
        <v>81</v>
      </c>
    </row>
    <row r="727" spans="1:5">
      <c r="A727" s="105">
        <v>1090826</v>
      </c>
      <c r="B727" s="105">
        <v>109</v>
      </c>
      <c r="C727" s="105">
        <v>8</v>
      </c>
      <c r="D727" s="105">
        <v>26</v>
      </c>
      <c r="E727" s="105" t="s">
        <v>82</v>
      </c>
    </row>
    <row r="728" spans="1:5">
      <c r="A728" s="105">
        <v>1090827</v>
      </c>
      <c r="B728" s="105">
        <v>109</v>
      </c>
      <c r="C728" s="105">
        <v>8</v>
      </c>
      <c r="D728" s="105">
        <v>27</v>
      </c>
      <c r="E728" s="105" t="s">
        <v>83</v>
      </c>
    </row>
    <row r="729" spans="1:5">
      <c r="A729" s="105">
        <v>1090828</v>
      </c>
      <c r="B729" s="105">
        <v>109</v>
      </c>
      <c r="C729" s="105">
        <v>8</v>
      </c>
      <c r="D729" s="105">
        <v>28</v>
      </c>
      <c r="E729" s="105" t="s">
        <v>84</v>
      </c>
    </row>
    <row r="730" spans="1:5">
      <c r="A730" s="105">
        <v>1090829</v>
      </c>
      <c r="B730" s="105">
        <v>109</v>
      </c>
      <c r="C730" s="105">
        <v>8</v>
      </c>
      <c r="D730" s="105">
        <v>29</v>
      </c>
      <c r="E730" s="105" t="s">
        <v>79</v>
      </c>
    </row>
    <row r="731" spans="1:5">
      <c r="A731" s="105">
        <v>1090830</v>
      </c>
      <c r="B731" s="105">
        <v>109</v>
      </c>
      <c r="C731" s="105">
        <v>8</v>
      </c>
      <c r="D731" s="105">
        <v>30</v>
      </c>
      <c r="E731" s="105" t="s">
        <v>78</v>
      </c>
    </row>
    <row r="732" spans="1:5">
      <c r="A732" s="105">
        <v>1090831</v>
      </c>
      <c r="B732" s="105">
        <v>109</v>
      </c>
      <c r="C732" s="105">
        <v>8</v>
      </c>
      <c r="D732" s="105">
        <v>31</v>
      </c>
      <c r="E732" s="105" t="s">
        <v>80</v>
      </c>
    </row>
    <row r="733" spans="1:5">
      <c r="A733" s="105">
        <v>1090901</v>
      </c>
      <c r="B733" s="105">
        <v>109</v>
      </c>
      <c r="C733" s="105">
        <v>9</v>
      </c>
      <c r="D733" s="105">
        <v>1</v>
      </c>
      <c r="E733" s="105" t="s">
        <v>81</v>
      </c>
    </row>
    <row r="734" spans="1:5">
      <c r="A734" s="105">
        <v>1090902</v>
      </c>
      <c r="B734" s="105">
        <v>109</v>
      </c>
      <c r="C734" s="105">
        <v>9</v>
      </c>
      <c r="D734" s="105">
        <v>2</v>
      </c>
      <c r="E734" s="105" t="s">
        <v>82</v>
      </c>
    </row>
    <row r="735" spans="1:5">
      <c r="A735" s="105">
        <v>1090903</v>
      </c>
      <c r="B735" s="105">
        <v>109</v>
      </c>
      <c r="C735" s="105">
        <v>9</v>
      </c>
      <c r="D735" s="105">
        <v>3</v>
      </c>
      <c r="E735" s="105" t="s">
        <v>83</v>
      </c>
    </row>
    <row r="736" spans="1:5">
      <c r="A736" s="105">
        <v>1090904</v>
      </c>
      <c r="B736" s="105">
        <v>109</v>
      </c>
      <c r="C736" s="105">
        <v>9</v>
      </c>
      <c r="D736" s="105">
        <v>4</v>
      </c>
      <c r="E736" s="105" t="s">
        <v>84</v>
      </c>
    </row>
    <row r="737" spans="1:5">
      <c r="A737" s="105">
        <v>1090905</v>
      </c>
      <c r="B737" s="105">
        <v>109</v>
      </c>
      <c r="C737" s="105">
        <v>9</v>
      </c>
      <c r="D737" s="105">
        <v>5</v>
      </c>
      <c r="E737" s="105" t="s">
        <v>79</v>
      </c>
    </row>
    <row r="738" spans="1:5">
      <c r="A738" s="105">
        <v>1090906</v>
      </c>
      <c r="B738" s="105">
        <v>109</v>
      </c>
      <c r="C738" s="105">
        <v>9</v>
      </c>
      <c r="D738" s="105">
        <v>6</v>
      </c>
      <c r="E738" s="105" t="s">
        <v>78</v>
      </c>
    </row>
    <row r="739" spans="1:5">
      <c r="A739" s="105">
        <v>1090907</v>
      </c>
      <c r="B739" s="105">
        <v>109</v>
      </c>
      <c r="C739" s="105">
        <v>9</v>
      </c>
      <c r="D739" s="105">
        <v>7</v>
      </c>
      <c r="E739" s="105" t="s">
        <v>80</v>
      </c>
    </row>
    <row r="740" spans="1:5">
      <c r="A740" s="105">
        <v>1090908</v>
      </c>
      <c r="B740" s="105">
        <v>109</v>
      </c>
      <c r="C740" s="105">
        <v>9</v>
      </c>
      <c r="D740" s="105">
        <v>8</v>
      </c>
      <c r="E740" s="105" t="s">
        <v>81</v>
      </c>
    </row>
    <row r="741" spans="1:5">
      <c r="A741" s="105">
        <v>1090909</v>
      </c>
      <c r="B741" s="105">
        <v>109</v>
      </c>
      <c r="C741" s="105">
        <v>9</v>
      </c>
      <c r="D741" s="105">
        <v>9</v>
      </c>
      <c r="E741" s="105" t="s">
        <v>82</v>
      </c>
    </row>
    <row r="742" spans="1:5">
      <c r="A742" s="105">
        <v>1090910</v>
      </c>
      <c r="B742" s="105">
        <v>109</v>
      </c>
      <c r="C742" s="105">
        <v>9</v>
      </c>
      <c r="D742" s="105">
        <v>10</v>
      </c>
      <c r="E742" s="105" t="s">
        <v>83</v>
      </c>
    </row>
    <row r="743" spans="1:5">
      <c r="A743" s="105">
        <v>1090911</v>
      </c>
      <c r="B743" s="105">
        <v>109</v>
      </c>
      <c r="C743" s="105">
        <v>9</v>
      </c>
      <c r="D743" s="105">
        <v>11</v>
      </c>
      <c r="E743" s="105" t="s">
        <v>84</v>
      </c>
    </row>
    <row r="744" spans="1:5">
      <c r="A744" s="105">
        <v>1090912</v>
      </c>
      <c r="B744" s="105">
        <v>109</v>
      </c>
      <c r="C744" s="105">
        <v>9</v>
      </c>
      <c r="D744" s="105">
        <v>12</v>
      </c>
      <c r="E744" s="105" t="s">
        <v>79</v>
      </c>
    </row>
    <row r="745" spans="1:5">
      <c r="A745" s="105">
        <v>1090913</v>
      </c>
      <c r="B745" s="105">
        <v>109</v>
      </c>
      <c r="C745" s="105">
        <v>9</v>
      </c>
      <c r="D745" s="105">
        <v>13</v>
      </c>
      <c r="E745" s="105" t="s">
        <v>78</v>
      </c>
    </row>
    <row r="746" spans="1:5">
      <c r="A746" s="105">
        <v>1090914</v>
      </c>
      <c r="B746" s="105">
        <v>109</v>
      </c>
      <c r="C746" s="105">
        <v>9</v>
      </c>
      <c r="D746" s="105">
        <v>14</v>
      </c>
      <c r="E746" s="105" t="s">
        <v>80</v>
      </c>
    </row>
    <row r="747" spans="1:5">
      <c r="A747" s="105">
        <v>1090915</v>
      </c>
      <c r="B747" s="105">
        <v>109</v>
      </c>
      <c r="C747" s="105">
        <v>9</v>
      </c>
      <c r="D747" s="105">
        <v>15</v>
      </c>
      <c r="E747" s="105" t="s">
        <v>81</v>
      </c>
    </row>
    <row r="748" spans="1:5">
      <c r="A748" s="105">
        <v>1090916</v>
      </c>
      <c r="B748" s="105">
        <v>109</v>
      </c>
      <c r="C748" s="105">
        <v>9</v>
      </c>
      <c r="D748" s="105">
        <v>16</v>
      </c>
      <c r="E748" s="105" t="s">
        <v>82</v>
      </c>
    </row>
    <row r="749" spans="1:5">
      <c r="A749" s="105">
        <v>1090917</v>
      </c>
      <c r="B749" s="105">
        <v>109</v>
      </c>
      <c r="C749" s="105">
        <v>9</v>
      </c>
      <c r="D749" s="105">
        <v>17</v>
      </c>
      <c r="E749" s="105" t="s">
        <v>83</v>
      </c>
    </row>
    <row r="750" spans="1:5">
      <c r="A750" s="105">
        <v>1090918</v>
      </c>
      <c r="B750" s="105">
        <v>109</v>
      </c>
      <c r="C750" s="105">
        <v>9</v>
      </c>
      <c r="D750" s="105">
        <v>18</v>
      </c>
      <c r="E750" s="105" t="s">
        <v>84</v>
      </c>
    </row>
    <row r="751" spans="1:5">
      <c r="A751" s="105">
        <v>1090919</v>
      </c>
      <c r="B751" s="105">
        <v>109</v>
      </c>
      <c r="C751" s="105">
        <v>9</v>
      </c>
      <c r="D751" s="105">
        <v>19</v>
      </c>
      <c r="E751" s="105" t="s">
        <v>79</v>
      </c>
    </row>
    <row r="752" spans="1:5">
      <c r="A752" s="105">
        <v>1090920</v>
      </c>
      <c r="B752" s="105">
        <v>109</v>
      </c>
      <c r="C752" s="105">
        <v>9</v>
      </c>
      <c r="D752" s="105">
        <v>20</v>
      </c>
      <c r="E752" s="105" t="s">
        <v>78</v>
      </c>
    </row>
    <row r="753" spans="1:5">
      <c r="A753" s="105">
        <v>1090921</v>
      </c>
      <c r="B753" s="105">
        <v>109</v>
      </c>
      <c r="C753" s="105">
        <v>9</v>
      </c>
      <c r="D753" s="105">
        <v>21</v>
      </c>
      <c r="E753" s="105" t="s">
        <v>80</v>
      </c>
    </row>
    <row r="754" spans="1:5">
      <c r="A754" s="105">
        <v>1090922</v>
      </c>
      <c r="B754" s="105">
        <v>109</v>
      </c>
      <c r="C754" s="105">
        <v>9</v>
      </c>
      <c r="D754" s="105">
        <v>22</v>
      </c>
      <c r="E754" s="105" t="s">
        <v>81</v>
      </c>
    </row>
    <row r="755" spans="1:5">
      <c r="A755" s="105">
        <v>1090923</v>
      </c>
      <c r="B755" s="105">
        <v>109</v>
      </c>
      <c r="C755" s="105">
        <v>9</v>
      </c>
      <c r="D755" s="105">
        <v>23</v>
      </c>
      <c r="E755" s="105" t="s">
        <v>82</v>
      </c>
    </row>
    <row r="756" spans="1:5">
      <c r="A756" s="105">
        <v>1090924</v>
      </c>
      <c r="B756" s="105">
        <v>109</v>
      </c>
      <c r="C756" s="105">
        <v>9</v>
      </c>
      <c r="D756" s="105">
        <v>24</v>
      </c>
      <c r="E756" s="105" t="s">
        <v>83</v>
      </c>
    </row>
    <row r="757" spans="1:5">
      <c r="A757" s="105">
        <v>1090925</v>
      </c>
      <c r="B757" s="105">
        <v>109</v>
      </c>
      <c r="C757" s="105">
        <v>9</v>
      </c>
      <c r="D757" s="105">
        <v>25</v>
      </c>
      <c r="E757" s="105" t="s">
        <v>84</v>
      </c>
    </row>
    <row r="758" spans="1:5">
      <c r="A758" s="105">
        <v>1090926</v>
      </c>
      <c r="B758" s="105">
        <v>109</v>
      </c>
      <c r="C758" s="105">
        <v>9</v>
      </c>
      <c r="D758" s="105">
        <v>26</v>
      </c>
      <c r="E758" s="105" t="s">
        <v>79</v>
      </c>
    </row>
    <row r="759" spans="1:5">
      <c r="A759" s="105">
        <v>1090927</v>
      </c>
      <c r="B759" s="105">
        <v>109</v>
      </c>
      <c r="C759" s="105">
        <v>9</v>
      </c>
      <c r="D759" s="105">
        <v>27</v>
      </c>
      <c r="E759" s="105" t="s">
        <v>78</v>
      </c>
    </row>
    <row r="760" spans="1:5">
      <c r="A760" s="105">
        <v>1090928</v>
      </c>
      <c r="B760" s="105">
        <v>109</v>
      </c>
      <c r="C760" s="105">
        <v>9</v>
      </c>
      <c r="D760" s="105">
        <v>28</v>
      </c>
      <c r="E760" s="105" t="s">
        <v>80</v>
      </c>
    </row>
    <row r="761" spans="1:5">
      <c r="A761" s="105">
        <v>1090929</v>
      </c>
      <c r="B761" s="105">
        <v>109</v>
      </c>
      <c r="C761" s="105">
        <v>9</v>
      </c>
      <c r="D761" s="105">
        <v>29</v>
      </c>
      <c r="E761" s="105" t="s">
        <v>81</v>
      </c>
    </row>
    <row r="762" spans="1:5">
      <c r="A762" s="105">
        <v>1090930</v>
      </c>
      <c r="B762" s="105">
        <v>109</v>
      </c>
      <c r="C762" s="105">
        <v>9</v>
      </c>
      <c r="D762" s="105">
        <v>30</v>
      </c>
      <c r="E762" s="105" t="s">
        <v>82</v>
      </c>
    </row>
    <row r="763" spans="1:5">
      <c r="A763" s="105">
        <v>1091001</v>
      </c>
      <c r="B763" s="105">
        <v>109</v>
      </c>
      <c r="C763" s="105">
        <v>10</v>
      </c>
      <c r="D763" s="105">
        <v>1</v>
      </c>
      <c r="E763" s="105" t="s">
        <v>83</v>
      </c>
    </row>
    <row r="764" spans="1:5">
      <c r="A764" s="105">
        <v>1091002</v>
      </c>
      <c r="B764" s="105">
        <v>109</v>
      </c>
      <c r="C764" s="105">
        <v>10</v>
      </c>
      <c r="D764" s="105">
        <v>2</v>
      </c>
      <c r="E764" s="105" t="s">
        <v>84</v>
      </c>
    </row>
    <row r="765" spans="1:5">
      <c r="A765" s="105">
        <v>1091003</v>
      </c>
      <c r="B765" s="105">
        <v>109</v>
      </c>
      <c r="C765" s="105">
        <v>10</v>
      </c>
      <c r="D765" s="105">
        <v>3</v>
      </c>
      <c r="E765" s="105" t="s">
        <v>79</v>
      </c>
    </row>
    <row r="766" spans="1:5">
      <c r="A766" s="105">
        <v>1091004</v>
      </c>
      <c r="B766" s="105">
        <v>109</v>
      </c>
      <c r="C766" s="105">
        <v>10</v>
      </c>
      <c r="D766" s="105">
        <v>4</v>
      </c>
      <c r="E766" s="105" t="s">
        <v>78</v>
      </c>
    </row>
    <row r="767" spans="1:5">
      <c r="A767" s="105">
        <v>1091005</v>
      </c>
      <c r="B767" s="105">
        <v>109</v>
      </c>
      <c r="C767" s="105">
        <v>10</v>
      </c>
      <c r="D767" s="105">
        <v>5</v>
      </c>
      <c r="E767" s="105" t="s">
        <v>80</v>
      </c>
    </row>
    <row r="768" spans="1:5">
      <c r="A768" s="105">
        <v>1091006</v>
      </c>
      <c r="B768" s="105">
        <v>109</v>
      </c>
      <c r="C768" s="105">
        <v>10</v>
      </c>
      <c r="D768" s="105">
        <v>6</v>
      </c>
      <c r="E768" s="105" t="s">
        <v>81</v>
      </c>
    </row>
    <row r="769" spans="1:5">
      <c r="A769" s="105">
        <v>1091007</v>
      </c>
      <c r="B769" s="105">
        <v>109</v>
      </c>
      <c r="C769" s="105">
        <v>10</v>
      </c>
      <c r="D769" s="105">
        <v>7</v>
      </c>
      <c r="E769" s="105" t="s">
        <v>82</v>
      </c>
    </row>
    <row r="770" spans="1:5">
      <c r="A770" s="105">
        <v>1091008</v>
      </c>
      <c r="B770" s="105">
        <v>109</v>
      </c>
      <c r="C770" s="105">
        <v>10</v>
      </c>
      <c r="D770" s="105">
        <v>8</v>
      </c>
      <c r="E770" s="105" t="s">
        <v>83</v>
      </c>
    </row>
    <row r="771" spans="1:5">
      <c r="A771" s="105">
        <v>1091009</v>
      </c>
      <c r="B771" s="105">
        <v>109</v>
      </c>
      <c r="C771" s="105">
        <v>10</v>
      </c>
      <c r="D771" s="105">
        <v>9</v>
      </c>
      <c r="E771" s="105" t="s">
        <v>84</v>
      </c>
    </row>
    <row r="772" spans="1:5">
      <c r="A772" s="105">
        <v>1091010</v>
      </c>
      <c r="B772" s="105">
        <v>109</v>
      </c>
      <c r="C772" s="105">
        <v>10</v>
      </c>
      <c r="D772" s="105">
        <v>10</v>
      </c>
      <c r="E772" s="105" t="s">
        <v>79</v>
      </c>
    </row>
    <row r="773" spans="1:5">
      <c r="A773" s="105">
        <v>1091011</v>
      </c>
      <c r="B773" s="105">
        <v>109</v>
      </c>
      <c r="C773" s="105">
        <v>10</v>
      </c>
      <c r="D773" s="105">
        <v>11</v>
      </c>
      <c r="E773" s="105" t="s">
        <v>78</v>
      </c>
    </row>
    <row r="774" spans="1:5">
      <c r="A774" s="105">
        <v>1091012</v>
      </c>
      <c r="B774" s="105">
        <v>109</v>
      </c>
      <c r="C774" s="105">
        <v>10</v>
      </c>
      <c r="D774" s="105">
        <v>12</v>
      </c>
      <c r="E774" s="105" t="s">
        <v>80</v>
      </c>
    </row>
    <row r="775" spans="1:5">
      <c r="A775" s="105">
        <v>1091013</v>
      </c>
      <c r="B775" s="105">
        <v>109</v>
      </c>
      <c r="C775" s="105">
        <v>10</v>
      </c>
      <c r="D775" s="105">
        <v>13</v>
      </c>
      <c r="E775" s="105" t="s">
        <v>81</v>
      </c>
    </row>
    <row r="776" spans="1:5">
      <c r="A776" s="105">
        <v>1091014</v>
      </c>
      <c r="B776" s="105">
        <v>109</v>
      </c>
      <c r="C776" s="105">
        <v>10</v>
      </c>
      <c r="D776" s="105">
        <v>14</v>
      </c>
      <c r="E776" s="105" t="s">
        <v>82</v>
      </c>
    </row>
    <row r="777" spans="1:5">
      <c r="A777" s="105">
        <v>1091015</v>
      </c>
      <c r="B777" s="105">
        <v>109</v>
      </c>
      <c r="C777" s="105">
        <v>10</v>
      </c>
      <c r="D777" s="105">
        <v>15</v>
      </c>
      <c r="E777" s="105" t="s">
        <v>83</v>
      </c>
    </row>
    <row r="778" spans="1:5">
      <c r="A778" s="105">
        <v>1091016</v>
      </c>
      <c r="B778" s="105">
        <v>109</v>
      </c>
      <c r="C778" s="105">
        <v>10</v>
      </c>
      <c r="D778" s="105">
        <v>16</v>
      </c>
      <c r="E778" s="105" t="s">
        <v>84</v>
      </c>
    </row>
    <row r="779" spans="1:5">
      <c r="A779" s="105">
        <v>1091017</v>
      </c>
      <c r="B779" s="105">
        <v>109</v>
      </c>
      <c r="C779" s="105">
        <v>10</v>
      </c>
      <c r="D779" s="105">
        <v>17</v>
      </c>
      <c r="E779" s="105" t="s">
        <v>79</v>
      </c>
    </row>
    <row r="780" spans="1:5">
      <c r="A780" s="105">
        <v>1091018</v>
      </c>
      <c r="B780" s="105">
        <v>109</v>
      </c>
      <c r="C780" s="105">
        <v>10</v>
      </c>
      <c r="D780" s="105">
        <v>18</v>
      </c>
      <c r="E780" s="105" t="s">
        <v>78</v>
      </c>
    </row>
    <row r="781" spans="1:5">
      <c r="A781" s="105">
        <v>1091019</v>
      </c>
      <c r="B781" s="105">
        <v>109</v>
      </c>
      <c r="C781" s="105">
        <v>10</v>
      </c>
      <c r="D781" s="105">
        <v>19</v>
      </c>
      <c r="E781" s="105" t="s">
        <v>80</v>
      </c>
    </row>
    <row r="782" spans="1:5">
      <c r="A782" s="105">
        <v>1091020</v>
      </c>
      <c r="B782" s="105">
        <v>109</v>
      </c>
      <c r="C782" s="105">
        <v>10</v>
      </c>
      <c r="D782" s="105">
        <v>20</v>
      </c>
      <c r="E782" s="105" t="s">
        <v>81</v>
      </c>
    </row>
    <row r="783" spans="1:5">
      <c r="A783" s="105">
        <v>1091021</v>
      </c>
      <c r="B783" s="105">
        <v>109</v>
      </c>
      <c r="C783" s="105">
        <v>10</v>
      </c>
      <c r="D783" s="105">
        <v>21</v>
      </c>
      <c r="E783" s="105" t="s">
        <v>82</v>
      </c>
    </row>
    <row r="784" spans="1:5">
      <c r="A784" s="105">
        <v>1091022</v>
      </c>
      <c r="B784" s="105">
        <v>109</v>
      </c>
      <c r="C784" s="105">
        <v>10</v>
      </c>
      <c r="D784" s="105">
        <v>22</v>
      </c>
      <c r="E784" s="105" t="s">
        <v>83</v>
      </c>
    </row>
    <row r="785" spans="1:5">
      <c r="A785" s="105">
        <v>1091023</v>
      </c>
      <c r="B785" s="105">
        <v>109</v>
      </c>
      <c r="C785" s="105">
        <v>10</v>
      </c>
      <c r="D785" s="105">
        <v>23</v>
      </c>
      <c r="E785" s="105" t="s">
        <v>84</v>
      </c>
    </row>
    <row r="786" spans="1:5">
      <c r="A786" s="105">
        <v>1091024</v>
      </c>
      <c r="B786" s="105">
        <v>109</v>
      </c>
      <c r="C786" s="105">
        <v>10</v>
      </c>
      <c r="D786" s="105">
        <v>24</v>
      </c>
      <c r="E786" s="105" t="s">
        <v>79</v>
      </c>
    </row>
    <row r="787" spans="1:5">
      <c r="A787" s="105">
        <v>1091025</v>
      </c>
      <c r="B787" s="105">
        <v>109</v>
      </c>
      <c r="C787" s="105">
        <v>10</v>
      </c>
      <c r="D787" s="105">
        <v>25</v>
      </c>
      <c r="E787" s="105" t="s">
        <v>78</v>
      </c>
    </row>
    <row r="788" spans="1:5">
      <c r="A788" s="105">
        <v>1091026</v>
      </c>
      <c r="B788" s="105">
        <v>109</v>
      </c>
      <c r="C788" s="105">
        <v>10</v>
      </c>
      <c r="D788" s="105">
        <v>26</v>
      </c>
      <c r="E788" s="105" t="s">
        <v>80</v>
      </c>
    </row>
    <row r="789" spans="1:5">
      <c r="A789" s="105">
        <v>1091027</v>
      </c>
      <c r="B789" s="105">
        <v>109</v>
      </c>
      <c r="C789" s="105">
        <v>10</v>
      </c>
      <c r="D789" s="105">
        <v>27</v>
      </c>
      <c r="E789" s="105" t="s">
        <v>81</v>
      </c>
    </row>
    <row r="790" spans="1:5">
      <c r="A790" s="105">
        <v>1091028</v>
      </c>
      <c r="B790" s="105">
        <v>109</v>
      </c>
      <c r="C790" s="105">
        <v>10</v>
      </c>
      <c r="D790" s="105">
        <v>28</v>
      </c>
      <c r="E790" s="105" t="s">
        <v>82</v>
      </c>
    </row>
    <row r="791" spans="1:5">
      <c r="A791" s="105">
        <v>1091029</v>
      </c>
      <c r="B791" s="105">
        <v>109</v>
      </c>
      <c r="C791" s="105">
        <v>10</v>
      </c>
      <c r="D791" s="105">
        <v>29</v>
      </c>
      <c r="E791" s="105" t="s">
        <v>83</v>
      </c>
    </row>
    <row r="792" spans="1:5">
      <c r="A792" s="105">
        <v>1091030</v>
      </c>
      <c r="B792" s="105">
        <v>109</v>
      </c>
      <c r="C792" s="105">
        <v>10</v>
      </c>
      <c r="D792" s="105">
        <v>30</v>
      </c>
      <c r="E792" s="105" t="s">
        <v>84</v>
      </c>
    </row>
    <row r="793" spans="1:5">
      <c r="A793" s="105">
        <v>1091031</v>
      </c>
      <c r="B793" s="105">
        <v>109</v>
      </c>
      <c r="C793" s="105">
        <v>10</v>
      </c>
      <c r="D793" s="105">
        <v>31</v>
      </c>
      <c r="E793" s="105" t="s">
        <v>79</v>
      </c>
    </row>
    <row r="794" spans="1:5">
      <c r="A794" s="105">
        <v>1091101</v>
      </c>
      <c r="B794" s="105">
        <v>109</v>
      </c>
      <c r="C794" s="105">
        <v>11</v>
      </c>
      <c r="D794" s="105">
        <v>1</v>
      </c>
      <c r="E794" s="105" t="s">
        <v>78</v>
      </c>
    </row>
    <row r="795" spans="1:5">
      <c r="A795" s="105">
        <v>1091102</v>
      </c>
      <c r="B795" s="105">
        <v>109</v>
      </c>
      <c r="C795" s="105">
        <v>11</v>
      </c>
      <c r="D795" s="105">
        <v>2</v>
      </c>
      <c r="E795" s="105" t="s">
        <v>80</v>
      </c>
    </row>
    <row r="796" spans="1:5">
      <c r="A796" s="105">
        <v>1091103</v>
      </c>
      <c r="B796" s="105">
        <v>109</v>
      </c>
      <c r="C796" s="105">
        <v>11</v>
      </c>
      <c r="D796" s="105">
        <v>3</v>
      </c>
      <c r="E796" s="105" t="s">
        <v>81</v>
      </c>
    </row>
    <row r="797" spans="1:5">
      <c r="A797" s="105">
        <v>1091104</v>
      </c>
      <c r="B797" s="105">
        <v>109</v>
      </c>
      <c r="C797" s="105">
        <v>11</v>
      </c>
      <c r="D797" s="105">
        <v>4</v>
      </c>
      <c r="E797" s="105" t="s">
        <v>82</v>
      </c>
    </row>
    <row r="798" spans="1:5">
      <c r="A798" s="105">
        <v>1091105</v>
      </c>
      <c r="B798" s="105">
        <v>109</v>
      </c>
      <c r="C798" s="105">
        <v>11</v>
      </c>
      <c r="D798" s="105">
        <v>5</v>
      </c>
      <c r="E798" s="105" t="s">
        <v>83</v>
      </c>
    </row>
    <row r="799" spans="1:5">
      <c r="A799" s="105">
        <v>1091106</v>
      </c>
      <c r="B799" s="105">
        <v>109</v>
      </c>
      <c r="C799" s="105">
        <v>11</v>
      </c>
      <c r="D799" s="105">
        <v>6</v>
      </c>
      <c r="E799" s="105" t="s">
        <v>84</v>
      </c>
    </row>
    <row r="800" spans="1:5">
      <c r="A800" s="105">
        <v>1091107</v>
      </c>
      <c r="B800" s="105">
        <v>109</v>
      </c>
      <c r="C800" s="105">
        <v>11</v>
      </c>
      <c r="D800" s="105">
        <v>7</v>
      </c>
      <c r="E800" s="105" t="s">
        <v>79</v>
      </c>
    </row>
    <row r="801" spans="1:5">
      <c r="A801" s="105">
        <v>1091108</v>
      </c>
      <c r="B801" s="105">
        <v>109</v>
      </c>
      <c r="C801" s="105">
        <v>11</v>
      </c>
      <c r="D801" s="105">
        <v>8</v>
      </c>
      <c r="E801" s="105" t="s">
        <v>78</v>
      </c>
    </row>
    <row r="802" spans="1:5">
      <c r="A802" s="105">
        <v>1091109</v>
      </c>
      <c r="B802" s="105">
        <v>109</v>
      </c>
      <c r="C802" s="105">
        <v>11</v>
      </c>
      <c r="D802" s="105">
        <v>9</v>
      </c>
      <c r="E802" s="105" t="s">
        <v>80</v>
      </c>
    </row>
    <row r="803" spans="1:5">
      <c r="A803" s="105">
        <v>1091110</v>
      </c>
      <c r="B803" s="105">
        <v>109</v>
      </c>
      <c r="C803" s="105">
        <v>11</v>
      </c>
      <c r="D803" s="105">
        <v>10</v>
      </c>
      <c r="E803" s="105" t="s">
        <v>81</v>
      </c>
    </row>
    <row r="804" spans="1:5">
      <c r="A804" s="105">
        <v>1091111</v>
      </c>
      <c r="B804" s="105">
        <v>109</v>
      </c>
      <c r="C804" s="105">
        <v>11</v>
      </c>
      <c r="D804" s="105">
        <v>11</v>
      </c>
      <c r="E804" s="105" t="s">
        <v>82</v>
      </c>
    </row>
    <row r="805" spans="1:5">
      <c r="A805" s="105">
        <v>1091112</v>
      </c>
      <c r="B805" s="105">
        <v>109</v>
      </c>
      <c r="C805" s="105">
        <v>11</v>
      </c>
      <c r="D805" s="105">
        <v>12</v>
      </c>
      <c r="E805" s="105" t="s">
        <v>83</v>
      </c>
    </row>
    <row r="806" spans="1:5">
      <c r="A806" s="105">
        <v>1091113</v>
      </c>
      <c r="B806" s="105">
        <v>109</v>
      </c>
      <c r="C806" s="105">
        <v>11</v>
      </c>
      <c r="D806" s="105">
        <v>13</v>
      </c>
      <c r="E806" s="105" t="s">
        <v>84</v>
      </c>
    </row>
    <row r="807" spans="1:5">
      <c r="A807" s="105">
        <v>1091114</v>
      </c>
      <c r="B807" s="105">
        <v>109</v>
      </c>
      <c r="C807" s="105">
        <v>11</v>
      </c>
      <c r="D807" s="105">
        <v>14</v>
      </c>
      <c r="E807" s="105" t="s">
        <v>79</v>
      </c>
    </row>
    <row r="808" spans="1:5">
      <c r="A808" s="105">
        <v>1091115</v>
      </c>
      <c r="B808" s="105">
        <v>109</v>
      </c>
      <c r="C808" s="105">
        <v>11</v>
      </c>
      <c r="D808" s="105">
        <v>15</v>
      </c>
      <c r="E808" s="105" t="s">
        <v>78</v>
      </c>
    </row>
    <row r="809" spans="1:5">
      <c r="A809" s="105">
        <v>1091116</v>
      </c>
      <c r="B809" s="105">
        <v>109</v>
      </c>
      <c r="C809" s="105">
        <v>11</v>
      </c>
      <c r="D809" s="105">
        <v>16</v>
      </c>
      <c r="E809" s="105" t="s">
        <v>80</v>
      </c>
    </row>
    <row r="810" spans="1:5">
      <c r="A810" s="105">
        <v>1091117</v>
      </c>
      <c r="B810" s="105">
        <v>109</v>
      </c>
      <c r="C810" s="105">
        <v>11</v>
      </c>
      <c r="D810" s="105">
        <v>17</v>
      </c>
      <c r="E810" s="105" t="s">
        <v>81</v>
      </c>
    </row>
    <row r="811" spans="1:5">
      <c r="A811" s="105">
        <v>1091118</v>
      </c>
      <c r="B811" s="105">
        <v>109</v>
      </c>
      <c r="C811" s="105">
        <v>11</v>
      </c>
      <c r="D811" s="105">
        <v>18</v>
      </c>
      <c r="E811" s="105" t="s">
        <v>82</v>
      </c>
    </row>
    <row r="812" spans="1:5">
      <c r="A812" s="105">
        <v>1091119</v>
      </c>
      <c r="B812" s="105">
        <v>109</v>
      </c>
      <c r="C812" s="105">
        <v>11</v>
      </c>
      <c r="D812" s="105">
        <v>19</v>
      </c>
      <c r="E812" s="105" t="s">
        <v>83</v>
      </c>
    </row>
    <row r="813" spans="1:5">
      <c r="A813" s="105">
        <v>1091120</v>
      </c>
      <c r="B813" s="105">
        <v>109</v>
      </c>
      <c r="C813" s="105">
        <v>11</v>
      </c>
      <c r="D813" s="105">
        <v>20</v>
      </c>
      <c r="E813" s="105" t="s">
        <v>84</v>
      </c>
    </row>
    <row r="814" spans="1:5">
      <c r="A814" s="105">
        <v>1091121</v>
      </c>
      <c r="B814" s="105">
        <v>109</v>
      </c>
      <c r="C814" s="105">
        <v>11</v>
      </c>
      <c r="D814" s="105">
        <v>21</v>
      </c>
      <c r="E814" s="105" t="s">
        <v>79</v>
      </c>
    </row>
    <row r="815" spans="1:5">
      <c r="A815" s="105">
        <v>1091122</v>
      </c>
      <c r="B815" s="105">
        <v>109</v>
      </c>
      <c r="C815" s="105">
        <v>11</v>
      </c>
      <c r="D815" s="105">
        <v>22</v>
      </c>
      <c r="E815" s="105" t="s">
        <v>78</v>
      </c>
    </row>
    <row r="816" spans="1:5">
      <c r="A816" s="105">
        <v>1091123</v>
      </c>
      <c r="B816" s="105">
        <v>109</v>
      </c>
      <c r="C816" s="105">
        <v>11</v>
      </c>
      <c r="D816" s="105">
        <v>23</v>
      </c>
      <c r="E816" s="105" t="s">
        <v>80</v>
      </c>
    </row>
    <row r="817" spans="1:5">
      <c r="A817" s="105">
        <v>1091124</v>
      </c>
      <c r="B817" s="105">
        <v>109</v>
      </c>
      <c r="C817" s="105">
        <v>11</v>
      </c>
      <c r="D817" s="105">
        <v>24</v>
      </c>
      <c r="E817" s="105" t="s">
        <v>81</v>
      </c>
    </row>
    <row r="818" spans="1:5">
      <c r="A818" s="105">
        <v>1091125</v>
      </c>
      <c r="B818" s="105">
        <v>109</v>
      </c>
      <c r="C818" s="105">
        <v>11</v>
      </c>
      <c r="D818" s="105">
        <v>25</v>
      </c>
      <c r="E818" s="105" t="s">
        <v>82</v>
      </c>
    </row>
    <row r="819" spans="1:5">
      <c r="A819" s="105">
        <v>1091126</v>
      </c>
      <c r="B819" s="105">
        <v>109</v>
      </c>
      <c r="C819" s="105">
        <v>11</v>
      </c>
      <c r="D819" s="105">
        <v>26</v>
      </c>
      <c r="E819" s="105" t="s">
        <v>83</v>
      </c>
    </row>
    <row r="820" spans="1:5">
      <c r="A820" s="105">
        <v>1091127</v>
      </c>
      <c r="B820" s="105">
        <v>109</v>
      </c>
      <c r="C820" s="105">
        <v>11</v>
      </c>
      <c r="D820" s="105">
        <v>27</v>
      </c>
      <c r="E820" s="105" t="s">
        <v>84</v>
      </c>
    </row>
    <row r="821" spans="1:5">
      <c r="A821" s="105">
        <v>1091128</v>
      </c>
      <c r="B821" s="105">
        <v>109</v>
      </c>
      <c r="C821" s="105">
        <v>11</v>
      </c>
      <c r="D821" s="105">
        <v>28</v>
      </c>
      <c r="E821" s="105" t="s">
        <v>79</v>
      </c>
    </row>
    <row r="822" spans="1:5">
      <c r="A822" s="105">
        <v>1091129</v>
      </c>
      <c r="B822" s="105">
        <v>109</v>
      </c>
      <c r="C822" s="105">
        <v>11</v>
      </c>
      <c r="D822" s="105">
        <v>29</v>
      </c>
      <c r="E822" s="105" t="s">
        <v>78</v>
      </c>
    </row>
    <row r="823" spans="1:5">
      <c r="A823" s="105">
        <v>1091130</v>
      </c>
      <c r="B823" s="105">
        <v>109</v>
      </c>
      <c r="C823" s="105">
        <v>11</v>
      </c>
      <c r="D823" s="105">
        <v>30</v>
      </c>
      <c r="E823" s="105" t="s">
        <v>80</v>
      </c>
    </row>
    <row r="824" spans="1:5">
      <c r="A824" s="105">
        <v>1091201</v>
      </c>
      <c r="B824" s="105">
        <v>109</v>
      </c>
      <c r="C824" s="105">
        <v>12</v>
      </c>
      <c r="D824" s="105">
        <v>1</v>
      </c>
      <c r="E824" s="105" t="s">
        <v>81</v>
      </c>
    </row>
    <row r="825" spans="1:5">
      <c r="A825" s="105">
        <v>1091202</v>
      </c>
      <c r="B825" s="105">
        <v>109</v>
      </c>
      <c r="C825" s="105">
        <v>12</v>
      </c>
      <c r="D825" s="105">
        <v>2</v>
      </c>
      <c r="E825" s="105" t="s">
        <v>82</v>
      </c>
    </row>
    <row r="826" spans="1:5">
      <c r="A826" s="105">
        <v>1091203</v>
      </c>
      <c r="B826" s="105">
        <v>109</v>
      </c>
      <c r="C826" s="105">
        <v>12</v>
      </c>
      <c r="D826" s="105">
        <v>3</v>
      </c>
      <c r="E826" s="105" t="s">
        <v>83</v>
      </c>
    </row>
    <row r="827" spans="1:5">
      <c r="A827" s="105">
        <v>1091204</v>
      </c>
      <c r="B827" s="105">
        <v>109</v>
      </c>
      <c r="C827" s="105">
        <v>12</v>
      </c>
      <c r="D827" s="105">
        <v>4</v>
      </c>
      <c r="E827" s="105" t="s">
        <v>84</v>
      </c>
    </row>
    <row r="828" spans="1:5">
      <c r="A828" s="105">
        <v>1091205</v>
      </c>
      <c r="B828" s="105">
        <v>109</v>
      </c>
      <c r="C828" s="105">
        <v>12</v>
      </c>
      <c r="D828" s="105">
        <v>5</v>
      </c>
      <c r="E828" s="105" t="s">
        <v>79</v>
      </c>
    </row>
    <row r="829" spans="1:5">
      <c r="A829" s="105">
        <v>1091206</v>
      </c>
      <c r="B829" s="105">
        <v>109</v>
      </c>
      <c r="C829" s="105">
        <v>12</v>
      </c>
      <c r="D829" s="105">
        <v>6</v>
      </c>
      <c r="E829" s="105" t="s">
        <v>78</v>
      </c>
    </row>
    <row r="830" spans="1:5">
      <c r="A830" s="105">
        <v>1091207</v>
      </c>
      <c r="B830" s="105">
        <v>109</v>
      </c>
      <c r="C830" s="105">
        <v>12</v>
      </c>
      <c r="D830" s="105">
        <v>7</v>
      </c>
      <c r="E830" s="105" t="s">
        <v>80</v>
      </c>
    </row>
    <row r="831" spans="1:5">
      <c r="A831" s="105">
        <v>1091208</v>
      </c>
      <c r="B831" s="105">
        <v>109</v>
      </c>
      <c r="C831" s="105">
        <v>12</v>
      </c>
      <c r="D831" s="105">
        <v>8</v>
      </c>
      <c r="E831" s="105" t="s">
        <v>81</v>
      </c>
    </row>
    <row r="832" spans="1:5">
      <c r="A832" s="105">
        <v>1091209</v>
      </c>
      <c r="B832" s="105">
        <v>109</v>
      </c>
      <c r="C832" s="105">
        <v>12</v>
      </c>
      <c r="D832" s="105">
        <v>9</v>
      </c>
      <c r="E832" s="105" t="s">
        <v>82</v>
      </c>
    </row>
    <row r="833" spans="1:5">
      <c r="A833" s="105">
        <v>1091210</v>
      </c>
      <c r="B833" s="105">
        <v>109</v>
      </c>
      <c r="C833" s="105">
        <v>12</v>
      </c>
      <c r="D833" s="105">
        <v>10</v>
      </c>
      <c r="E833" s="105" t="s">
        <v>83</v>
      </c>
    </row>
    <row r="834" spans="1:5">
      <c r="A834" s="105">
        <v>1091211</v>
      </c>
      <c r="B834" s="105">
        <v>109</v>
      </c>
      <c r="C834" s="105">
        <v>12</v>
      </c>
      <c r="D834" s="105">
        <v>11</v>
      </c>
      <c r="E834" s="105" t="s">
        <v>84</v>
      </c>
    </row>
    <row r="835" spans="1:5">
      <c r="A835" s="105">
        <v>1091212</v>
      </c>
      <c r="B835" s="105">
        <v>109</v>
      </c>
      <c r="C835" s="105">
        <v>12</v>
      </c>
      <c r="D835" s="105">
        <v>12</v>
      </c>
      <c r="E835" s="105" t="s">
        <v>79</v>
      </c>
    </row>
    <row r="836" spans="1:5">
      <c r="A836" s="105">
        <v>1091213</v>
      </c>
      <c r="B836" s="105">
        <v>109</v>
      </c>
      <c r="C836" s="105">
        <v>12</v>
      </c>
      <c r="D836" s="105">
        <v>13</v>
      </c>
      <c r="E836" s="105" t="s">
        <v>78</v>
      </c>
    </row>
    <row r="837" spans="1:5">
      <c r="A837" s="105">
        <v>1091214</v>
      </c>
      <c r="B837" s="105">
        <v>109</v>
      </c>
      <c r="C837" s="105">
        <v>12</v>
      </c>
      <c r="D837" s="105">
        <v>14</v>
      </c>
      <c r="E837" s="105" t="s">
        <v>80</v>
      </c>
    </row>
    <row r="838" spans="1:5">
      <c r="A838" s="105">
        <v>1091215</v>
      </c>
      <c r="B838" s="105">
        <v>109</v>
      </c>
      <c r="C838" s="105">
        <v>12</v>
      </c>
      <c r="D838" s="105">
        <v>15</v>
      </c>
      <c r="E838" s="105" t="s">
        <v>81</v>
      </c>
    </row>
    <row r="839" spans="1:5">
      <c r="A839" s="105">
        <v>1091216</v>
      </c>
      <c r="B839" s="105">
        <v>109</v>
      </c>
      <c r="C839" s="105">
        <v>12</v>
      </c>
      <c r="D839" s="105">
        <v>16</v>
      </c>
      <c r="E839" s="105" t="s">
        <v>82</v>
      </c>
    </row>
    <row r="840" spans="1:5">
      <c r="A840" s="105">
        <v>1091217</v>
      </c>
      <c r="B840" s="105">
        <v>109</v>
      </c>
      <c r="C840" s="105">
        <v>12</v>
      </c>
      <c r="D840" s="105">
        <v>17</v>
      </c>
      <c r="E840" s="105" t="s">
        <v>83</v>
      </c>
    </row>
    <row r="841" spans="1:5">
      <c r="A841" s="105">
        <v>1091218</v>
      </c>
      <c r="B841" s="105">
        <v>109</v>
      </c>
      <c r="C841" s="105">
        <v>12</v>
      </c>
      <c r="D841" s="105">
        <v>18</v>
      </c>
      <c r="E841" s="105" t="s">
        <v>84</v>
      </c>
    </row>
    <row r="842" spans="1:5">
      <c r="A842" s="105">
        <v>1091219</v>
      </c>
      <c r="B842" s="105">
        <v>109</v>
      </c>
      <c r="C842" s="105">
        <v>12</v>
      </c>
      <c r="D842" s="105">
        <v>19</v>
      </c>
      <c r="E842" s="105" t="s">
        <v>79</v>
      </c>
    </row>
    <row r="843" spans="1:5">
      <c r="A843" s="105">
        <v>1091220</v>
      </c>
      <c r="B843" s="105">
        <v>109</v>
      </c>
      <c r="C843" s="105">
        <v>12</v>
      </c>
      <c r="D843" s="105">
        <v>20</v>
      </c>
      <c r="E843" s="105" t="s">
        <v>78</v>
      </c>
    </row>
    <row r="844" spans="1:5">
      <c r="A844" s="105">
        <v>1091221</v>
      </c>
      <c r="B844" s="105">
        <v>109</v>
      </c>
      <c r="C844" s="105">
        <v>12</v>
      </c>
      <c r="D844" s="105">
        <v>21</v>
      </c>
      <c r="E844" s="105" t="s">
        <v>80</v>
      </c>
    </row>
    <row r="845" spans="1:5">
      <c r="A845" s="105">
        <v>1091222</v>
      </c>
      <c r="B845" s="105">
        <v>109</v>
      </c>
      <c r="C845" s="105">
        <v>12</v>
      </c>
      <c r="D845" s="105">
        <v>22</v>
      </c>
      <c r="E845" s="105" t="s">
        <v>81</v>
      </c>
    </row>
    <row r="846" spans="1:5">
      <c r="A846" s="105">
        <v>1091223</v>
      </c>
      <c r="B846" s="105">
        <v>109</v>
      </c>
      <c r="C846" s="105">
        <v>12</v>
      </c>
      <c r="D846" s="105">
        <v>23</v>
      </c>
      <c r="E846" s="105" t="s">
        <v>82</v>
      </c>
    </row>
    <row r="847" spans="1:5">
      <c r="A847" s="105">
        <v>1091224</v>
      </c>
      <c r="B847" s="105">
        <v>109</v>
      </c>
      <c r="C847" s="105">
        <v>12</v>
      </c>
      <c r="D847" s="105">
        <v>24</v>
      </c>
      <c r="E847" s="105" t="s">
        <v>83</v>
      </c>
    </row>
    <row r="848" spans="1:5">
      <c r="A848" s="105">
        <v>1091225</v>
      </c>
      <c r="B848" s="105">
        <v>109</v>
      </c>
      <c r="C848" s="105">
        <v>12</v>
      </c>
      <c r="D848" s="105">
        <v>25</v>
      </c>
      <c r="E848" s="105" t="s">
        <v>84</v>
      </c>
    </row>
    <row r="849" spans="1:5">
      <c r="A849" s="105">
        <v>1091226</v>
      </c>
      <c r="B849" s="105">
        <v>109</v>
      </c>
      <c r="C849" s="105">
        <v>12</v>
      </c>
      <c r="D849" s="105">
        <v>26</v>
      </c>
      <c r="E849" s="105" t="s">
        <v>79</v>
      </c>
    </row>
    <row r="850" spans="1:5">
      <c r="A850" s="105">
        <v>1091227</v>
      </c>
      <c r="B850" s="105">
        <v>109</v>
      </c>
      <c r="C850" s="105">
        <v>12</v>
      </c>
      <c r="D850" s="105">
        <v>27</v>
      </c>
      <c r="E850" s="105" t="s">
        <v>78</v>
      </c>
    </row>
    <row r="851" spans="1:5">
      <c r="A851" s="105">
        <v>1091228</v>
      </c>
      <c r="B851" s="105">
        <v>109</v>
      </c>
      <c r="C851" s="105">
        <v>12</v>
      </c>
      <c r="D851" s="105">
        <v>28</v>
      </c>
      <c r="E851" s="105" t="s">
        <v>80</v>
      </c>
    </row>
    <row r="852" spans="1:5">
      <c r="A852" s="105">
        <v>1091229</v>
      </c>
      <c r="B852" s="105">
        <v>109</v>
      </c>
      <c r="C852" s="105">
        <v>12</v>
      </c>
      <c r="D852" s="105">
        <v>29</v>
      </c>
      <c r="E852" s="105" t="s">
        <v>81</v>
      </c>
    </row>
    <row r="853" spans="1:5">
      <c r="A853" s="105">
        <v>1091230</v>
      </c>
      <c r="B853" s="105">
        <v>109</v>
      </c>
      <c r="C853" s="105">
        <v>12</v>
      </c>
      <c r="D853" s="105">
        <v>30</v>
      </c>
      <c r="E853" s="105" t="s">
        <v>82</v>
      </c>
    </row>
    <row r="854" spans="1:5">
      <c r="A854" s="105">
        <v>1091231</v>
      </c>
      <c r="B854" s="105">
        <v>109</v>
      </c>
      <c r="C854" s="105">
        <v>12</v>
      </c>
      <c r="D854" s="105">
        <v>31</v>
      </c>
      <c r="E854" s="105" t="s">
        <v>83</v>
      </c>
    </row>
    <row r="855" spans="1:5">
      <c r="A855" s="105">
        <v>1100101</v>
      </c>
      <c r="B855" s="105">
        <v>110</v>
      </c>
      <c r="C855" s="105">
        <v>1</v>
      </c>
      <c r="D855" s="105">
        <v>1</v>
      </c>
      <c r="E855" s="105" t="s">
        <v>84</v>
      </c>
    </row>
    <row r="856" spans="1:5">
      <c r="A856" s="105">
        <v>1100102</v>
      </c>
      <c r="B856" s="105">
        <v>110</v>
      </c>
      <c r="C856" s="105">
        <v>1</v>
      </c>
      <c r="D856" s="105">
        <v>2</v>
      </c>
      <c r="E856" s="105" t="s">
        <v>79</v>
      </c>
    </row>
    <row r="857" spans="1:5">
      <c r="A857" s="105">
        <v>1100103</v>
      </c>
      <c r="B857" s="105">
        <v>110</v>
      </c>
      <c r="C857" s="105">
        <v>1</v>
      </c>
      <c r="D857" s="105">
        <v>3</v>
      </c>
      <c r="E857" s="105" t="s">
        <v>78</v>
      </c>
    </row>
    <row r="858" spans="1:5">
      <c r="A858" s="105">
        <v>1100104</v>
      </c>
      <c r="B858" s="105">
        <v>110</v>
      </c>
      <c r="C858" s="105">
        <v>1</v>
      </c>
      <c r="D858" s="105">
        <v>4</v>
      </c>
      <c r="E858" s="105" t="s">
        <v>80</v>
      </c>
    </row>
    <row r="859" spans="1:5">
      <c r="A859" s="105">
        <v>1100105</v>
      </c>
      <c r="B859" s="105">
        <v>110</v>
      </c>
      <c r="C859" s="105">
        <v>1</v>
      </c>
      <c r="D859" s="105">
        <v>5</v>
      </c>
      <c r="E859" s="105" t="s">
        <v>81</v>
      </c>
    </row>
    <row r="860" spans="1:5">
      <c r="A860" s="105">
        <v>1100106</v>
      </c>
      <c r="B860" s="105">
        <v>110</v>
      </c>
      <c r="C860" s="105">
        <v>1</v>
      </c>
      <c r="D860" s="105">
        <v>6</v>
      </c>
      <c r="E860" s="105" t="s">
        <v>82</v>
      </c>
    </row>
    <row r="861" spans="1:5">
      <c r="A861" s="105">
        <v>1100107</v>
      </c>
      <c r="B861" s="105">
        <v>110</v>
      </c>
      <c r="C861" s="105">
        <v>1</v>
      </c>
      <c r="D861" s="105">
        <v>7</v>
      </c>
      <c r="E861" s="105" t="s">
        <v>83</v>
      </c>
    </row>
    <row r="862" spans="1:5">
      <c r="A862" s="105">
        <v>1100108</v>
      </c>
      <c r="B862" s="105">
        <v>110</v>
      </c>
      <c r="C862" s="105">
        <v>1</v>
      </c>
      <c r="D862" s="105">
        <v>8</v>
      </c>
      <c r="E862" s="105" t="s">
        <v>84</v>
      </c>
    </row>
    <row r="863" spans="1:5">
      <c r="A863" s="105">
        <v>1100109</v>
      </c>
      <c r="B863" s="105">
        <v>110</v>
      </c>
      <c r="C863" s="105">
        <v>1</v>
      </c>
      <c r="D863" s="105">
        <v>9</v>
      </c>
      <c r="E863" s="105" t="s">
        <v>79</v>
      </c>
    </row>
    <row r="864" spans="1:5">
      <c r="A864" s="105">
        <v>1100110</v>
      </c>
      <c r="B864" s="105">
        <v>110</v>
      </c>
      <c r="C864" s="105">
        <v>1</v>
      </c>
      <c r="D864" s="105">
        <v>10</v>
      </c>
      <c r="E864" s="105" t="s">
        <v>78</v>
      </c>
    </row>
    <row r="865" spans="1:5">
      <c r="A865" s="105">
        <v>1100111</v>
      </c>
      <c r="B865" s="105">
        <v>110</v>
      </c>
      <c r="C865" s="105">
        <v>1</v>
      </c>
      <c r="D865" s="105">
        <v>11</v>
      </c>
      <c r="E865" s="105" t="s">
        <v>80</v>
      </c>
    </row>
    <row r="866" spans="1:5">
      <c r="A866" s="105">
        <v>1100112</v>
      </c>
      <c r="B866" s="105">
        <v>110</v>
      </c>
      <c r="C866" s="105">
        <v>1</v>
      </c>
      <c r="D866" s="105">
        <v>12</v>
      </c>
      <c r="E866" s="105" t="s">
        <v>81</v>
      </c>
    </row>
    <row r="867" spans="1:5">
      <c r="A867" s="105">
        <v>1100113</v>
      </c>
      <c r="B867" s="105">
        <v>110</v>
      </c>
      <c r="C867" s="105">
        <v>1</v>
      </c>
      <c r="D867" s="105">
        <v>13</v>
      </c>
      <c r="E867" s="105" t="s">
        <v>82</v>
      </c>
    </row>
    <row r="868" spans="1:5">
      <c r="A868" s="105">
        <v>1100114</v>
      </c>
      <c r="B868" s="105">
        <v>110</v>
      </c>
      <c r="C868" s="105">
        <v>1</v>
      </c>
      <c r="D868" s="105">
        <v>14</v>
      </c>
      <c r="E868" s="105" t="s">
        <v>83</v>
      </c>
    </row>
    <row r="869" spans="1:5">
      <c r="A869" s="105">
        <v>1100115</v>
      </c>
      <c r="B869" s="105">
        <v>110</v>
      </c>
      <c r="C869" s="105">
        <v>1</v>
      </c>
      <c r="D869" s="105">
        <v>15</v>
      </c>
      <c r="E869" s="105" t="s">
        <v>84</v>
      </c>
    </row>
    <row r="870" spans="1:5">
      <c r="A870" s="105">
        <v>1100116</v>
      </c>
      <c r="B870" s="105">
        <v>110</v>
      </c>
      <c r="C870" s="105">
        <v>1</v>
      </c>
      <c r="D870" s="105">
        <v>16</v>
      </c>
      <c r="E870" s="105" t="s">
        <v>79</v>
      </c>
    </row>
    <row r="871" spans="1:5">
      <c r="A871" s="105">
        <v>1100117</v>
      </c>
      <c r="B871" s="105">
        <v>110</v>
      </c>
      <c r="C871" s="105">
        <v>1</v>
      </c>
      <c r="D871" s="105">
        <v>17</v>
      </c>
      <c r="E871" s="105" t="s">
        <v>78</v>
      </c>
    </row>
    <row r="872" spans="1:5">
      <c r="A872" s="105">
        <v>1100118</v>
      </c>
      <c r="B872" s="105">
        <v>110</v>
      </c>
      <c r="C872" s="105">
        <v>1</v>
      </c>
      <c r="D872" s="105">
        <v>18</v>
      </c>
      <c r="E872" s="105" t="s">
        <v>80</v>
      </c>
    </row>
    <row r="873" spans="1:5">
      <c r="A873" s="105">
        <v>1100119</v>
      </c>
      <c r="B873" s="105">
        <v>110</v>
      </c>
      <c r="C873" s="105">
        <v>1</v>
      </c>
      <c r="D873" s="105">
        <v>19</v>
      </c>
      <c r="E873" s="105" t="s">
        <v>81</v>
      </c>
    </row>
    <row r="874" spans="1:5">
      <c r="A874" s="105">
        <v>1100120</v>
      </c>
      <c r="B874" s="105">
        <v>110</v>
      </c>
      <c r="C874" s="105">
        <v>1</v>
      </c>
      <c r="D874" s="105">
        <v>20</v>
      </c>
      <c r="E874" s="105" t="s">
        <v>82</v>
      </c>
    </row>
    <row r="875" spans="1:5">
      <c r="A875" s="105">
        <v>1100121</v>
      </c>
      <c r="B875" s="105">
        <v>110</v>
      </c>
      <c r="C875" s="105">
        <v>1</v>
      </c>
      <c r="D875" s="105">
        <v>21</v>
      </c>
      <c r="E875" s="105" t="s">
        <v>83</v>
      </c>
    </row>
    <row r="876" spans="1:5">
      <c r="A876" s="105">
        <v>1100122</v>
      </c>
      <c r="B876" s="105">
        <v>110</v>
      </c>
      <c r="C876" s="105">
        <v>1</v>
      </c>
      <c r="D876" s="105">
        <v>22</v>
      </c>
      <c r="E876" s="105" t="s">
        <v>84</v>
      </c>
    </row>
    <row r="877" spans="1:5">
      <c r="A877" s="105">
        <v>1100123</v>
      </c>
      <c r="B877" s="105">
        <v>110</v>
      </c>
      <c r="C877" s="105">
        <v>1</v>
      </c>
      <c r="D877" s="105">
        <v>23</v>
      </c>
      <c r="E877" s="105" t="s">
        <v>79</v>
      </c>
    </row>
    <row r="878" spans="1:5">
      <c r="A878" s="105">
        <v>1100124</v>
      </c>
      <c r="B878" s="105">
        <v>110</v>
      </c>
      <c r="C878" s="105">
        <v>1</v>
      </c>
      <c r="D878" s="105">
        <v>24</v>
      </c>
      <c r="E878" s="105" t="s">
        <v>78</v>
      </c>
    </row>
    <row r="879" spans="1:5">
      <c r="A879" s="105">
        <v>1100125</v>
      </c>
      <c r="B879" s="105">
        <v>110</v>
      </c>
      <c r="C879" s="105">
        <v>1</v>
      </c>
      <c r="D879" s="105">
        <v>25</v>
      </c>
      <c r="E879" s="105" t="s">
        <v>80</v>
      </c>
    </row>
    <row r="880" spans="1:5">
      <c r="A880" s="105">
        <v>1100126</v>
      </c>
      <c r="B880" s="105">
        <v>110</v>
      </c>
      <c r="C880" s="105">
        <v>1</v>
      </c>
      <c r="D880" s="105">
        <v>26</v>
      </c>
      <c r="E880" s="105" t="s">
        <v>81</v>
      </c>
    </row>
    <row r="881" spans="1:5">
      <c r="A881" s="105">
        <v>1100127</v>
      </c>
      <c r="B881" s="105">
        <v>110</v>
      </c>
      <c r="C881" s="105">
        <v>1</v>
      </c>
      <c r="D881" s="105">
        <v>27</v>
      </c>
      <c r="E881" s="105" t="s">
        <v>82</v>
      </c>
    </row>
    <row r="882" spans="1:5">
      <c r="A882" s="105">
        <v>1100128</v>
      </c>
      <c r="B882" s="105">
        <v>110</v>
      </c>
      <c r="C882" s="105">
        <v>1</v>
      </c>
      <c r="D882" s="105">
        <v>28</v>
      </c>
      <c r="E882" s="105" t="s">
        <v>83</v>
      </c>
    </row>
    <row r="883" spans="1:5">
      <c r="A883" s="105">
        <v>1100129</v>
      </c>
      <c r="B883" s="105">
        <v>110</v>
      </c>
      <c r="C883" s="105">
        <v>1</v>
      </c>
      <c r="D883" s="105">
        <v>29</v>
      </c>
      <c r="E883" s="105" t="s">
        <v>84</v>
      </c>
    </row>
    <row r="884" spans="1:5">
      <c r="A884" s="105">
        <v>1100130</v>
      </c>
      <c r="B884" s="105">
        <v>110</v>
      </c>
      <c r="C884" s="105">
        <v>1</v>
      </c>
      <c r="D884" s="105">
        <v>30</v>
      </c>
      <c r="E884" s="105" t="s">
        <v>79</v>
      </c>
    </row>
    <row r="885" spans="1:5">
      <c r="A885" s="105">
        <v>1100131</v>
      </c>
      <c r="B885" s="105">
        <v>110</v>
      </c>
      <c r="C885" s="105">
        <v>1</v>
      </c>
      <c r="D885" s="105">
        <v>31</v>
      </c>
      <c r="E885" s="105" t="s">
        <v>78</v>
      </c>
    </row>
    <row r="886" spans="1:5">
      <c r="A886" s="105">
        <v>1100201</v>
      </c>
      <c r="B886" s="105">
        <v>110</v>
      </c>
      <c r="C886" s="105">
        <v>2</v>
      </c>
      <c r="D886" s="105">
        <v>1</v>
      </c>
      <c r="E886" s="105" t="s">
        <v>80</v>
      </c>
    </row>
    <row r="887" spans="1:5">
      <c r="A887" s="105">
        <v>1100202</v>
      </c>
      <c r="B887" s="105">
        <v>110</v>
      </c>
      <c r="C887" s="105">
        <v>2</v>
      </c>
      <c r="D887" s="105">
        <v>2</v>
      </c>
      <c r="E887" s="105" t="s">
        <v>81</v>
      </c>
    </row>
    <row r="888" spans="1:5">
      <c r="A888" s="105">
        <v>1100203</v>
      </c>
      <c r="B888" s="105">
        <v>110</v>
      </c>
      <c r="C888" s="105">
        <v>2</v>
      </c>
      <c r="D888" s="105">
        <v>3</v>
      </c>
      <c r="E888" s="105" t="s">
        <v>82</v>
      </c>
    </row>
    <row r="889" spans="1:5">
      <c r="A889" s="105">
        <v>1100204</v>
      </c>
      <c r="B889" s="105">
        <v>110</v>
      </c>
      <c r="C889" s="105">
        <v>2</v>
      </c>
      <c r="D889" s="105">
        <v>4</v>
      </c>
      <c r="E889" s="105" t="s">
        <v>83</v>
      </c>
    </row>
    <row r="890" spans="1:5">
      <c r="A890" s="105">
        <v>1100205</v>
      </c>
      <c r="B890" s="105">
        <v>110</v>
      </c>
      <c r="C890" s="105">
        <v>2</v>
      </c>
      <c r="D890" s="105">
        <v>5</v>
      </c>
      <c r="E890" s="105" t="s">
        <v>84</v>
      </c>
    </row>
    <row r="891" spans="1:5">
      <c r="A891" s="105">
        <v>1100206</v>
      </c>
      <c r="B891" s="105">
        <v>110</v>
      </c>
      <c r="C891" s="105">
        <v>2</v>
      </c>
      <c r="D891" s="105">
        <v>6</v>
      </c>
      <c r="E891" s="105" t="s">
        <v>79</v>
      </c>
    </row>
    <row r="892" spans="1:5">
      <c r="A892" s="105">
        <v>1100207</v>
      </c>
      <c r="B892" s="105">
        <v>110</v>
      </c>
      <c r="C892" s="105">
        <v>2</v>
      </c>
      <c r="D892" s="105">
        <v>7</v>
      </c>
      <c r="E892" s="105" t="s">
        <v>78</v>
      </c>
    </row>
    <row r="893" spans="1:5">
      <c r="A893" s="105">
        <v>1100208</v>
      </c>
      <c r="B893" s="105">
        <v>110</v>
      </c>
      <c r="C893" s="105">
        <v>2</v>
      </c>
      <c r="D893" s="105">
        <v>8</v>
      </c>
      <c r="E893" s="105" t="s">
        <v>80</v>
      </c>
    </row>
    <row r="894" spans="1:5">
      <c r="A894" s="105">
        <v>1100209</v>
      </c>
      <c r="B894" s="105">
        <v>110</v>
      </c>
      <c r="C894" s="105">
        <v>2</v>
      </c>
      <c r="D894" s="105">
        <v>9</v>
      </c>
      <c r="E894" s="105" t="s">
        <v>81</v>
      </c>
    </row>
    <row r="895" spans="1:5">
      <c r="A895" s="105">
        <v>1100210</v>
      </c>
      <c r="B895" s="105">
        <v>110</v>
      </c>
      <c r="C895" s="105">
        <v>2</v>
      </c>
      <c r="D895" s="105">
        <v>10</v>
      </c>
      <c r="E895" s="105" t="s">
        <v>82</v>
      </c>
    </row>
    <row r="896" spans="1:5">
      <c r="A896" s="105">
        <v>1100211</v>
      </c>
      <c r="B896" s="105">
        <v>110</v>
      </c>
      <c r="C896" s="105">
        <v>2</v>
      </c>
      <c r="D896" s="105">
        <v>11</v>
      </c>
      <c r="E896" s="105" t="s">
        <v>83</v>
      </c>
    </row>
    <row r="897" spans="1:5">
      <c r="A897" s="105">
        <v>1100212</v>
      </c>
      <c r="B897" s="105">
        <v>110</v>
      </c>
      <c r="C897" s="105">
        <v>2</v>
      </c>
      <c r="D897" s="105">
        <v>12</v>
      </c>
      <c r="E897" s="105" t="s">
        <v>84</v>
      </c>
    </row>
    <row r="898" spans="1:5">
      <c r="A898" s="105">
        <v>1100213</v>
      </c>
      <c r="B898" s="105">
        <v>110</v>
      </c>
      <c r="C898" s="105">
        <v>2</v>
      </c>
      <c r="D898" s="105">
        <v>13</v>
      </c>
      <c r="E898" s="105" t="s">
        <v>79</v>
      </c>
    </row>
    <row r="899" spans="1:5">
      <c r="A899" s="105">
        <v>1100214</v>
      </c>
      <c r="B899" s="105">
        <v>110</v>
      </c>
      <c r="C899" s="105">
        <v>2</v>
      </c>
      <c r="D899" s="105">
        <v>14</v>
      </c>
      <c r="E899" s="105" t="s">
        <v>78</v>
      </c>
    </row>
    <row r="900" spans="1:5">
      <c r="A900" s="105">
        <v>1100215</v>
      </c>
      <c r="B900" s="105">
        <v>110</v>
      </c>
      <c r="C900" s="105">
        <v>2</v>
      </c>
      <c r="D900" s="105">
        <v>15</v>
      </c>
      <c r="E900" s="105" t="s">
        <v>80</v>
      </c>
    </row>
    <row r="901" spans="1:5">
      <c r="A901" s="105">
        <v>1100216</v>
      </c>
      <c r="B901" s="105">
        <v>110</v>
      </c>
      <c r="C901" s="105">
        <v>2</v>
      </c>
      <c r="D901" s="105">
        <v>16</v>
      </c>
      <c r="E901" s="105" t="s">
        <v>81</v>
      </c>
    </row>
    <row r="902" spans="1:5">
      <c r="A902" s="105">
        <v>1100217</v>
      </c>
      <c r="B902" s="105">
        <v>110</v>
      </c>
      <c r="C902" s="105">
        <v>2</v>
      </c>
      <c r="D902" s="105">
        <v>17</v>
      </c>
      <c r="E902" s="105" t="s">
        <v>82</v>
      </c>
    </row>
    <row r="903" spans="1:5">
      <c r="A903" s="105">
        <v>1100218</v>
      </c>
      <c r="B903" s="105">
        <v>110</v>
      </c>
      <c r="C903" s="105">
        <v>2</v>
      </c>
      <c r="D903" s="105">
        <v>18</v>
      </c>
      <c r="E903" s="105" t="s">
        <v>83</v>
      </c>
    </row>
    <row r="904" spans="1:5">
      <c r="A904" s="105">
        <v>1100219</v>
      </c>
      <c r="B904" s="105">
        <v>110</v>
      </c>
      <c r="C904" s="105">
        <v>2</v>
      </c>
      <c r="D904" s="105">
        <v>19</v>
      </c>
      <c r="E904" s="105" t="s">
        <v>84</v>
      </c>
    </row>
    <row r="905" spans="1:5">
      <c r="A905" s="105">
        <v>1100220</v>
      </c>
      <c r="B905" s="105">
        <v>110</v>
      </c>
      <c r="C905" s="105">
        <v>2</v>
      </c>
      <c r="D905" s="105">
        <v>20</v>
      </c>
      <c r="E905" s="105" t="s">
        <v>79</v>
      </c>
    </row>
    <row r="906" spans="1:5">
      <c r="A906" s="105">
        <v>1100221</v>
      </c>
      <c r="B906" s="105">
        <v>110</v>
      </c>
      <c r="C906" s="105">
        <v>2</v>
      </c>
      <c r="D906" s="105">
        <v>21</v>
      </c>
      <c r="E906" s="105" t="s">
        <v>78</v>
      </c>
    </row>
    <row r="907" spans="1:5">
      <c r="A907" s="105">
        <v>1100222</v>
      </c>
      <c r="B907" s="105">
        <v>110</v>
      </c>
      <c r="C907" s="105">
        <v>2</v>
      </c>
      <c r="D907" s="105">
        <v>22</v>
      </c>
      <c r="E907" s="105" t="s">
        <v>80</v>
      </c>
    </row>
    <row r="908" spans="1:5">
      <c r="A908" s="105">
        <v>1100223</v>
      </c>
      <c r="B908" s="105">
        <v>110</v>
      </c>
      <c r="C908" s="105">
        <v>2</v>
      </c>
      <c r="D908" s="105">
        <v>23</v>
      </c>
      <c r="E908" s="105" t="s">
        <v>81</v>
      </c>
    </row>
    <row r="909" spans="1:5">
      <c r="A909" s="105">
        <v>1100224</v>
      </c>
      <c r="B909" s="105">
        <v>110</v>
      </c>
      <c r="C909" s="105">
        <v>2</v>
      </c>
      <c r="D909" s="105">
        <v>24</v>
      </c>
      <c r="E909" s="105" t="s">
        <v>82</v>
      </c>
    </row>
    <row r="910" spans="1:5">
      <c r="A910" s="105">
        <v>1100225</v>
      </c>
      <c r="B910" s="105">
        <v>110</v>
      </c>
      <c r="C910" s="105">
        <v>2</v>
      </c>
      <c r="D910" s="105">
        <v>25</v>
      </c>
      <c r="E910" s="105" t="s">
        <v>83</v>
      </c>
    </row>
    <row r="911" spans="1:5">
      <c r="A911" s="105">
        <v>1100226</v>
      </c>
      <c r="B911" s="105">
        <v>110</v>
      </c>
      <c r="C911" s="105">
        <v>2</v>
      </c>
      <c r="D911" s="105">
        <v>26</v>
      </c>
      <c r="E911" s="105" t="s">
        <v>84</v>
      </c>
    </row>
    <row r="912" spans="1:5">
      <c r="A912" s="105">
        <v>1100227</v>
      </c>
      <c r="B912" s="105">
        <v>110</v>
      </c>
      <c r="C912" s="105">
        <v>2</v>
      </c>
      <c r="D912" s="105">
        <v>27</v>
      </c>
      <c r="E912" s="105" t="s">
        <v>79</v>
      </c>
    </row>
    <row r="913" spans="1:5">
      <c r="A913" s="105">
        <v>1100228</v>
      </c>
      <c r="B913" s="105">
        <v>110</v>
      </c>
      <c r="C913" s="105">
        <v>2</v>
      </c>
      <c r="D913" s="105">
        <v>28</v>
      </c>
      <c r="E913" s="105" t="s">
        <v>78</v>
      </c>
    </row>
    <row r="914" spans="1:5">
      <c r="A914" s="105">
        <v>1100301</v>
      </c>
      <c r="B914" s="105">
        <v>110</v>
      </c>
      <c r="C914" s="105">
        <v>3</v>
      </c>
      <c r="D914" s="105">
        <v>1</v>
      </c>
      <c r="E914" s="105" t="s">
        <v>80</v>
      </c>
    </row>
    <row r="915" spans="1:5">
      <c r="A915" s="105">
        <v>1100302</v>
      </c>
      <c r="B915" s="105">
        <v>110</v>
      </c>
      <c r="C915" s="105">
        <v>3</v>
      </c>
      <c r="D915" s="105">
        <v>2</v>
      </c>
      <c r="E915" s="105" t="s">
        <v>81</v>
      </c>
    </row>
    <row r="916" spans="1:5">
      <c r="A916" s="105">
        <v>1100303</v>
      </c>
      <c r="B916" s="105">
        <v>110</v>
      </c>
      <c r="C916" s="105">
        <v>3</v>
      </c>
      <c r="D916" s="105">
        <v>3</v>
      </c>
      <c r="E916" s="105" t="s">
        <v>82</v>
      </c>
    </row>
    <row r="917" spans="1:5">
      <c r="A917" s="105">
        <v>1100304</v>
      </c>
      <c r="B917" s="105">
        <v>110</v>
      </c>
      <c r="C917" s="105">
        <v>3</v>
      </c>
      <c r="D917" s="105">
        <v>4</v>
      </c>
      <c r="E917" s="105" t="s">
        <v>83</v>
      </c>
    </row>
    <row r="918" spans="1:5">
      <c r="A918" s="105">
        <v>1100305</v>
      </c>
      <c r="B918" s="105">
        <v>110</v>
      </c>
      <c r="C918" s="105">
        <v>3</v>
      </c>
      <c r="D918" s="105">
        <v>5</v>
      </c>
      <c r="E918" s="105" t="s">
        <v>84</v>
      </c>
    </row>
    <row r="919" spans="1:5">
      <c r="A919" s="105">
        <v>1100306</v>
      </c>
      <c r="B919" s="105">
        <v>110</v>
      </c>
      <c r="C919" s="105">
        <v>3</v>
      </c>
      <c r="D919" s="105">
        <v>6</v>
      </c>
      <c r="E919" s="105" t="s">
        <v>79</v>
      </c>
    </row>
    <row r="920" spans="1:5">
      <c r="A920" s="105">
        <v>1100307</v>
      </c>
      <c r="B920" s="105">
        <v>110</v>
      </c>
      <c r="C920" s="105">
        <v>3</v>
      </c>
      <c r="D920" s="105">
        <v>7</v>
      </c>
      <c r="E920" s="105" t="s">
        <v>78</v>
      </c>
    </row>
    <row r="921" spans="1:5">
      <c r="A921" s="105">
        <v>1100308</v>
      </c>
      <c r="B921" s="105">
        <v>110</v>
      </c>
      <c r="C921" s="105">
        <v>3</v>
      </c>
      <c r="D921" s="105">
        <v>8</v>
      </c>
      <c r="E921" s="105" t="s">
        <v>80</v>
      </c>
    </row>
    <row r="922" spans="1:5">
      <c r="A922" s="105">
        <v>1100309</v>
      </c>
      <c r="B922" s="105">
        <v>110</v>
      </c>
      <c r="C922" s="105">
        <v>3</v>
      </c>
      <c r="D922" s="105">
        <v>9</v>
      </c>
      <c r="E922" s="105" t="s">
        <v>81</v>
      </c>
    </row>
    <row r="923" spans="1:5">
      <c r="A923" s="105">
        <v>1100310</v>
      </c>
      <c r="B923" s="105">
        <v>110</v>
      </c>
      <c r="C923" s="105">
        <v>3</v>
      </c>
      <c r="D923" s="105">
        <v>10</v>
      </c>
      <c r="E923" s="105" t="s">
        <v>82</v>
      </c>
    </row>
    <row r="924" spans="1:5">
      <c r="A924" s="105">
        <v>1100311</v>
      </c>
      <c r="B924" s="105">
        <v>110</v>
      </c>
      <c r="C924" s="105">
        <v>3</v>
      </c>
      <c r="D924" s="105">
        <v>11</v>
      </c>
      <c r="E924" s="105" t="s">
        <v>83</v>
      </c>
    </row>
    <row r="925" spans="1:5">
      <c r="A925" s="105">
        <v>1100312</v>
      </c>
      <c r="B925" s="105">
        <v>110</v>
      </c>
      <c r="C925" s="105">
        <v>3</v>
      </c>
      <c r="D925" s="105">
        <v>12</v>
      </c>
      <c r="E925" s="105" t="s">
        <v>84</v>
      </c>
    </row>
    <row r="926" spans="1:5">
      <c r="A926" s="105">
        <v>1100313</v>
      </c>
      <c r="B926" s="105">
        <v>110</v>
      </c>
      <c r="C926" s="105">
        <v>3</v>
      </c>
      <c r="D926" s="105">
        <v>13</v>
      </c>
      <c r="E926" s="105" t="s">
        <v>79</v>
      </c>
    </row>
    <row r="927" spans="1:5">
      <c r="A927" s="105">
        <v>1100314</v>
      </c>
      <c r="B927" s="105">
        <v>110</v>
      </c>
      <c r="C927" s="105">
        <v>3</v>
      </c>
      <c r="D927" s="105">
        <v>14</v>
      </c>
      <c r="E927" s="105" t="s">
        <v>78</v>
      </c>
    </row>
    <row r="928" spans="1:5">
      <c r="A928" s="105">
        <v>1100315</v>
      </c>
      <c r="B928" s="105">
        <v>110</v>
      </c>
      <c r="C928" s="105">
        <v>3</v>
      </c>
      <c r="D928" s="105">
        <v>15</v>
      </c>
      <c r="E928" s="105" t="s">
        <v>80</v>
      </c>
    </row>
    <row r="929" spans="1:5">
      <c r="A929" s="105">
        <v>1100316</v>
      </c>
      <c r="B929" s="105">
        <v>110</v>
      </c>
      <c r="C929" s="105">
        <v>3</v>
      </c>
      <c r="D929" s="105">
        <v>16</v>
      </c>
      <c r="E929" s="105" t="s">
        <v>81</v>
      </c>
    </row>
    <row r="930" spans="1:5">
      <c r="A930" s="105">
        <v>1100317</v>
      </c>
      <c r="B930" s="105">
        <v>110</v>
      </c>
      <c r="C930" s="105">
        <v>3</v>
      </c>
      <c r="D930" s="105">
        <v>17</v>
      </c>
      <c r="E930" s="105" t="s">
        <v>82</v>
      </c>
    </row>
    <row r="931" spans="1:5">
      <c r="A931" s="105">
        <v>1100318</v>
      </c>
      <c r="B931" s="105">
        <v>110</v>
      </c>
      <c r="C931" s="105">
        <v>3</v>
      </c>
      <c r="D931" s="105">
        <v>18</v>
      </c>
      <c r="E931" s="105" t="s">
        <v>83</v>
      </c>
    </row>
    <row r="932" spans="1:5">
      <c r="A932" s="105">
        <v>1100319</v>
      </c>
      <c r="B932" s="105">
        <v>110</v>
      </c>
      <c r="C932" s="105">
        <v>3</v>
      </c>
      <c r="D932" s="105">
        <v>19</v>
      </c>
      <c r="E932" s="105" t="s">
        <v>84</v>
      </c>
    </row>
    <row r="933" spans="1:5">
      <c r="A933" s="105">
        <v>1100320</v>
      </c>
      <c r="B933" s="105">
        <v>110</v>
      </c>
      <c r="C933" s="105">
        <v>3</v>
      </c>
      <c r="D933" s="105">
        <v>20</v>
      </c>
      <c r="E933" s="105" t="s">
        <v>79</v>
      </c>
    </row>
    <row r="934" spans="1:5">
      <c r="A934" s="105">
        <v>1100321</v>
      </c>
      <c r="B934" s="105">
        <v>110</v>
      </c>
      <c r="C934" s="105">
        <v>3</v>
      </c>
      <c r="D934" s="105">
        <v>21</v>
      </c>
      <c r="E934" s="105" t="s">
        <v>78</v>
      </c>
    </row>
    <row r="935" spans="1:5">
      <c r="A935" s="105">
        <v>1100322</v>
      </c>
      <c r="B935" s="105">
        <v>110</v>
      </c>
      <c r="C935" s="105">
        <v>3</v>
      </c>
      <c r="D935" s="105">
        <v>22</v>
      </c>
      <c r="E935" s="105" t="s">
        <v>80</v>
      </c>
    </row>
    <row r="936" spans="1:5">
      <c r="A936" s="105">
        <v>1100323</v>
      </c>
      <c r="B936" s="105">
        <v>110</v>
      </c>
      <c r="C936" s="105">
        <v>3</v>
      </c>
      <c r="D936" s="105">
        <v>23</v>
      </c>
      <c r="E936" s="105" t="s">
        <v>81</v>
      </c>
    </row>
    <row r="937" spans="1:5">
      <c r="A937" s="105">
        <v>1100324</v>
      </c>
      <c r="B937" s="105">
        <v>110</v>
      </c>
      <c r="C937" s="105">
        <v>3</v>
      </c>
      <c r="D937" s="105">
        <v>24</v>
      </c>
      <c r="E937" s="105" t="s">
        <v>82</v>
      </c>
    </row>
    <row r="938" spans="1:5">
      <c r="A938" s="105">
        <v>1100325</v>
      </c>
      <c r="B938" s="105">
        <v>110</v>
      </c>
      <c r="C938" s="105">
        <v>3</v>
      </c>
      <c r="D938" s="105">
        <v>25</v>
      </c>
      <c r="E938" s="105" t="s">
        <v>83</v>
      </c>
    </row>
    <row r="939" spans="1:5">
      <c r="A939" s="105">
        <v>1100326</v>
      </c>
      <c r="B939" s="105">
        <v>110</v>
      </c>
      <c r="C939" s="105">
        <v>3</v>
      </c>
      <c r="D939" s="105">
        <v>26</v>
      </c>
      <c r="E939" s="105" t="s">
        <v>84</v>
      </c>
    </row>
    <row r="940" spans="1:5">
      <c r="A940" s="105">
        <v>1100327</v>
      </c>
      <c r="B940" s="105">
        <v>110</v>
      </c>
      <c r="C940" s="105">
        <v>3</v>
      </c>
      <c r="D940" s="105">
        <v>27</v>
      </c>
      <c r="E940" s="105" t="s">
        <v>79</v>
      </c>
    </row>
    <row r="941" spans="1:5">
      <c r="A941" s="105">
        <v>1100328</v>
      </c>
      <c r="B941" s="105">
        <v>110</v>
      </c>
      <c r="C941" s="105">
        <v>3</v>
      </c>
      <c r="D941" s="105">
        <v>28</v>
      </c>
      <c r="E941" s="105" t="s">
        <v>78</v>
      </c>
    </row>
    <row r="942" spans="1:5">
      <c r="A942" s="105">
        <v>1100329</v>
      </c>
      <c r="B942" s="105">
        <v>110</v>
      </c>
      <c r="C942" s="105">
        <v>3</v>
      </c>
      <c r="D942" s="105">
        <v>29</v>
      </c>
      <c r="E942" s="105" t="s">
        <v>80</v>
      </c>
    </row>
    <row r="943" spans="1:5">
      <c r="A943" s="105">
        <v>1100330</v>
      </c>
      <c r="B943" s="105">
        <v>110</v>
      </c>
      <c r="C943" s="105">
        <v>3</v>
      </c>
      <c r="D943" s="105">
        <v>30</v>
      </c>
      <c r="E943" s="105" t="s">
        <v>81</v>
      </c>
    </row>
    <row r="944" spans="1:5">
      <c r="A944" s="105">
        <v>1100331</v>
      </c>
      <c r="B944" s="105">
        <v>110</v>
      </c>
      <c r="C944" s="105">
        <v>3</v>
      </c>
      <c r="D944" s="105">
        <v>31</v>
      </c>
      <c r="E944" s="105" t="s">
        <v>82</v>
      </c>
    </row>
    <row r="945" spans="1:5">
      <c r="A945" s="105">
        <v>1100401</v>
      </c>
      <c r="B945" s="105">
        <v>110</v>
      </c>
      <c r="C945" s="105">
        <v>4</v>
      </c>
      <c r="D945" s="105">
        <v>1</v>
      </c>
      <c r="E945" s="105" t="s">
        <v>83</v>
      </c>
    </row>
    <row r="946" spans="1:5">
      <c r="A946" s="105">
        <v>1100402</v>
      </c>
      <c r="B946" s="105">
        <v>110</v>
      </c>
      <c r="C946" s="105">
        <v>4</v>
      </c>
      <c r="D946" s="105">
        <v>2</v>
      </c>
      <c r="E946" s="105" t="s">
        <v>84</v>
      </c>
    </row>
    <row r="947" spans="1:5">
      <c r="A947" s="105">
        <v>1100403</v>
      </c>
      <c r="B947" s="105">
        <v>110</v>
      </c>
      <c r="C947" s="105">
        <v>4</v>
      </c>
      <c r="D947" s="105">
        <v>3</v>
      </c>
      <c r="E947" s="105" t="s">
        <v>79</v>
      </c>
    </row>
    <row r="948" spans="1:5">
      <c r="A948" s="105">
        <v>1100404</v>
      </c>
      <c r="B948" s="105">
        <v>110</v>
      </c>
      <c r="C948" s="105">
        <v>4</v>
      </c>
      <c r="D948" s="105">
        <v>4</v>
      </c>
      <c r="E948" s="105" t="s">
        <v>78</v>
      </c>
    </row>
    <row r="949" spans="1:5">
      <c r="A949" s="105">
        <v>1100405</v>
      </c>
      <c r="B949" s="105">
        <v>110</v>
      </c>
      <c r="C949" s="105">
        <v>4</v>
      </c>
      <c r="D949" s="105">
        <v>5</v>
      </c>
      <c r="E949" s="105" t="s">
        <v>80</v>
      </c>
    </row>
    <row r="950" spans="1:5">
      <c r="A950" s="105">
        <v>1100406</v>
      </c>
      <c r="B950" s="105">
        <v>110</v>
      </c>
      <c r="C950" s="105">
        <v>4</v>
      </c>
      <c r="D950" s="105">
        <v>6</v>
      </c>
      <c r="E950" s="105" t="s">
        <v>81</v>
      </c>
    </row>
    <row r="951" spans="1:5">
      <c r="A951" s="105">
        <v>1100407</v>
      </c>
      <c r="B951" s="105">
        <v>110</v>
      </c>
      <c r="C951" s="105">
        <v>4</v>
      </c>
      <c r="D951" s="105">
        <v>7</v>
      </c>
      <c r="E951" s="105" t="s">
        <v>82</v>
      </c>
    </row>
    <row r="952" spans="1:5">
      <c r="A952" s="105">
        <v>1100408</v>
      </c>
      <c r="B952" s="105">
        <v>110</v>
      </c>
      <c r="C952" s="105">
        <v>4</v>
      </c>
      <c r="D952" s="105">
        <v>8</v>
      </c>
      <c r="E952" s="105" t="s">
        <v>83</v>
      </c>
    </row>
    <row r="953" spans="1:5">
      <c r="A953" s="105">
        <v>1100409</v>
      </c>
      <c r="B953" s="105">
        <v>110</v>
      </c>
      <c r="C953" s="105">
        <v>4</v>
      </c>
      <c r="D953" s="105">
        <v>9</v>
      </c>
      <c r="E953" s="105" t="s">
        <v>84</v>
      </c>
    </row>
    <row r="954" spans="1:5">
      <c r="A954" s="105">
        <v>1100410</v>
      </c>
      <c r="B954" s="105">
        <v>110</v>
      </c>
      <c r="C954" s="105">
        <v>4</v>
      </c>
      <c r="D954" s="105">
        <v>10</v>
      </c>
      <c r="E954" s="105" t="s">
        <v>79</v>
      </c>
    </row>
    <row r="955" spans="1:5">
      <c r="A955" s="105">
        <v>1100411</v>
      </c>
      <c r="B955" s="105">
        <v>110</v>
      </c>
      <c r="C955" s="105">
        <v>4</v>
      </c>
      <c r="D955" s="105">
        <v>11</v>
      </c>
      <c r="E955" s="105" t="s">
        <v>78</v>
      </c>
    </row>
    <row r="956" spans="1:5">
      <c r="A956" s="105">
        <v>1100412</v>
      </c>
      <c r="B956" s="105">
        <v>110</v>
      </c>
      <c r="C956" s="105">
        <v>4</v>
      </c>
      <c r="D956" s="105">
        <v>12</v>
      </c>
      <c r="E956" s="105" t="s">
        <v>80</v>
      </c>
    </row>
    <row r="957" spans="1:5">
      <c r="A957" s="105">
        <v>1100413</v>
      </c>
      <c r="B957" s="105">
        <v>110</v>
      </c>
      <c r="C957" s="105">
        <v>4</v>
      </c>
      <c r="D957" s="105">
        <v>13</v>
      </c>
      <c r="E957" s="105" t="s">
        <v>81</v>
      </c>
    </row>
    <row r="958" spans="1:5">
      <c r="A958" s="105">
        <v>1100414</v>
      </c>
      <c r="B958" s="105">
        <v>110</v>
      </c>
      <c r="C958" s="105">
        <v>4</v>
      </c>
      <c r="D958" s="105">
        <v>14</v>
      </c>
      <c r="E958" s="105" t="s">
        <v>82</v>
      </c>
    </row>
    <row r="959" spans="1:5">
      <c r="A959" s="105">
        <v>1100415</v>
      </c>
      <c r="B959" s="105">
        <v>110</v>
      </c>
      <c r="C959" s="105">
        <v>4</v>
      </c>
      <c r="D959" s="105">
        <v>15</v>
      </c>
      <c r="E959" s="105" t="s">
        <v>83</v>
      </c>
    </row>
    <row r="960" spans="1:5">
      <c r="A960" s="105">
        <v>1100416</v>
      </c>
      <c r="B960" s="105">
        <v>110</v>
      </c>
      <c r="C960" s="105">
        <v>4</v>
      </c>
      <c r="D960" s="105">
        <v>16</v>
      </c>
      <c r="E960" s="105" t="s">
        <v>84</v>
      </c>
    </row>
    <row r="961" spans="1:5">
      <c r="A961" s="105">
        <v>1100417</v>
      </c>
      <c r="B961" s="105">
        <v>110</v>
      </c>
      <c r="C961" s="105">
        <v>4</v>
      </c>
      <c r="D961" s="105">
        <v>17</v>
      </c>
      <c r="E961" s="105" t="s">
        <v>79</v>
      </c>
    </row>
    <row r="962" spans="1:5">
      <c r="A962" s="105">
        <v>1100418</v>
      </c>
      <c r="B962" s="105">
        <v>110</v>
      </c>
      <c r="C962" s="105">
        <v>4</v>
      </c>
      <c r="D962" s="105">
        <v>18</v>
      </c>
      <c r="E962" s="105" t="s">
        <v>78</v>
      </c>
    </row>
    <row r="963" spans="1:5">
      <c r="A963" s="105">
        <v>1100419</v>
      </c>
      <c r="B963" s="105">
        <v>110</v>
      </c>
      <c r="C963" s="105">
        <v>4</v>
      </c>
      <c r="D963" s="105">
        <v>19</v>
      </c>
      <c r="E963" s="105" t="s">
        <v>80</v>
      </c>
    </row>
    <row r="964" spans="1:5">
      <c r="A964" s="105">
        <v>1100420</v>
      </c>
      <c r="B964" s="105">
        <v>110</v>
      </c>
      <c r="C964" s="105">
        <v>4</v>
      </c>
      <c r="D964" s="105">
        <v>20</v>
      </c>
      <c r="E964" s="105" t="s">
        <v>81</v>
      </c>
    </row>
    <row r="965" spans="1:5">
      <c r="A965" s="105">
        <v>1100421</v>
      </c>
      <c r="B965" s="105">
        <v>110</v>
      </c>
      <c r="C965" s="105">
        <v>4</v>
      </c>
      <c r="D965" s="105">
        <v>21</v>
      </c>
      <c r="E965" s="105" t="s">
        <v>82</v>
      </c>
    </row>
    <row r="966" spans="1:5">
      <c r="A966" s="105">
        <v>1100422</v>
      </c>
      <c r="B966" s="105">
        <v>110</v>
      </c>
      <c r="C966" s="105">
        <v>4</v>
      </c>
      <c r="D966" s="105">
        <v>22</v>
      </c>
      <c r="E966" s="105" t="s">
        <v>83</v>
      </c>
    </row>
    <row r="967" spans="1:5">
      <c r="A967" s="105">
        <v>1100423</v>
      </c>
      <c r="B967" s="105">
        <v>110</v>
      </c>
      <c r="C967" s="105">
        <v>4</v>
      </c>
      <c r="D967" s="105">
        <v>23</v>
      </c>
      <c r="E967" s="105" t="s">
        <v>84</v>
      </c>
    </row>
    <row r="968" spans="1:5">
      <c r="A968" s="105">
        <v>1100424</v>
      </c>
      <c r="B968" s="105">
        <v>110</v>
      </c>
      <c r="C968" s="105">
        <v>4</v>
      </c>
      <c r="D968" s="105">
        <v>24</v>
      </c>
      <c r="E968" s="105" t="s">
        <v>79</v>
      </c>
    </row>
    <row r="969" spans="1:5">
      <c r="A969" s="105">
        <v>1100425</v>
      </c>
      <c r="B969" s="105">
        <v>110</v>
      </c>
      <c r="C969" s="105">
        <v>4</v>
      </c>
      <c r="D969" s="105">
        <v>25</v>
      </c>
      <c r="E969" s="105" t="s">
        <v>78</v>
      </c>
    </row>
    <row r="970" spans="1:5">
      <c r="A970" s="105">
        <v>1100426</v>
      </c>
      <c r="B970" s="105">
        <v>110</v>
      </c>
      <c r="C970" s="105">
        <v>4</v>
      </c>
      <c r="D970" s="105">
        <v>26</v>
      </c>
      <c r="E970" s="105" t="s">
        <v>80</v>
      </c>
    </row>
    <row r="971" spans="1:5">
      <c r="A971" s="105">
        <v>1100427</v>
      </c>
      <c r="B971" s="105">
        <v>110</v>
      </c>
      <c r="C971" s="105">
        <v>4</v>
      </c>
      <c r="D971" s="105">
        <v>27</v>
      </c>
      <c r="E971" s="105" t="s">
        <v>81</v>
      </c>
    </row>
    <row r="972" spans="1:5">
      <c r="A972" s="105">
        <v>1100428</v>
      </c>
      <c r="B972" s="105">
        <v>110</v>
      </c>
      <c r="C972" s="105">
        <v>4</v>
      </c>
      <c r="D972" s="105">
        <v>28</v>
      </c>
      <c r="E972" s="105" t="s">
        <v>82</v>
      </c>
    </row>
    <row r="973" spans="1:5">
      <c r="A973" s="105">
        <v>1100429</v>
      </c>
      <c r="B973" s="105">
        <v>110</v>
      </c>
      <c r="C973" s="105">
        <v>4</v>
      </c>
      <c r="D973" s="105">
        <v>29</v>
      </c>
      <c r="E973" s="105" t="s">
        <v>83</v>
      </c>
    </row>
    <row r="974" spans="1:5">
      <c r="A974" s="105">
        <v>1100430</v>
      </c>
      <c r="B974" s="105">
        <v>110</v>
      </c>
      <c r="C974" s="105">
        <v>4</v>
      </c>
      <c r="D974" s="105">
        <v>30</v>
      </c>
      <c r="E974" s="105" t="s">
        <v>84</v>
      </c>
    </row>
    <row r="975" spans="1:5">
      <c r="A975" s="105">
        <v>1100501</v>
      </c>
      <c r="B975" s="105">
        <v>110</v>
      </c>
      <c r="C975" s="105">
        <v>5</v>
      </c>
      <c r="D975" s="105">
        <v>1</v>
      </c>
      <c r="E975" s="105" t="s">
        <v>79</v>
      </c>
    </row>
    <row r="976" spans="1:5">
      <c r="A976" s="105">
        <v>1100502</v>
      </c>
      <c r="B976" s="105">
        <v>110</v>
      </c>
      <c r="C976" s="105">
        <v>5</v>
      </c>
      <c r="D976" s="105">
        <v>2</v>
      </c>
      <c r="E976" s="105" t="s">
        <v>78</v>
      </c>
    </row>
    <row r="977" spans="1:5">
      <c r="A977" s="105">
        <v>1100503</v>
      </c>
      <c r="B977" s="105">
        <v>110</v>
      </c>
      <c r="C977" s="105">
        <v>5</v>
      </c>
      <c r="D977" s="105">
        <v>3</v>
      </c>
      <c r="E977" s="105" t="s">
        <v>80</v>
      </c>
    </row>
    <row r="978" spans="1:5">
      <c r="A978" s="105">
        <v>1100504</v>
      </c>
      <c r="B978" s="105">
        <v>110</v>
      </c>
      <c r="C978" s="105">
        <v>5</v>
      </c>
      <c r="D978" s="105">
        <v>4</v>
      </c>
      <c r="E978" s="105" t="s">
        <v>81</v>
      </c>
    </row>
    <row r="979" spans="1:5">
      <c r="A979" s="105">
        <v>1100505</v>
      </c>
      <c r="B979" s="105">
        <v>110</v>
      </c>
      <c r="C979" s="105">
        <v>5</v>
      </c>
      <c r="D979" s="105">
        <v>5</v>
      </c>
      <c r="E979" s="105" t="s">
        <v>82</v>
      </c>
    </row>
    <row r="980" spans="1:5">
      <c r="A980" s="105">
        <v>1100506</v>
      </c>
      <c r="B980" s="105">
        <v>110</v>
      </c>
      <c r="C980" s="105">
        <v>5</v>
      </c>
      <c r="D980" s="105">
        <v>6</v>
      </c>
      <c r="E980" s="105" t="s">
        <v>83</v>
      </c>
    </row>
    <row r="981" spans="1:5">
      <c r="A981" s="105">
        <v>1100507</v>
      </c>
      <c r="B981" s="105">
        <v>110</v>
      </c>
      <c r="C981" s="105">
        <v>5</v>
      </c>
      <c r="D981" s="105">
        <v>7</v>
      </c>
      <c r="E981" s="105" t="s">
        <v>84</v>
      </c>
    </row>
    <row r="982" spans="1:5">
      <c r="A982" s="105">
        <v>1100508</v>
      </c>
      <c r="B982" s="105">
        <v>110</v>
      </c>
      <c r="C982" s="105">
        <v>5</v>
      </c>
      <c r="D982" s="105">
        <v>8</v>
      </c>
      <c r="E982" s="105" t="s">
        <v>79</v>
      </c>
    </row>
    <row r="983" spans="1:5">
      <c r="A983" s="105">
        <v>1100509</v>
      </c>
      <c r="B983" s="105">
        <v>110</v>
      </c>
      <c r="C983" s="105">
        <v>5</v>
      </c>
      <c r="D983" s="105">
        <v>9</v>
      </c>
      <c r="E983" s="105" t="s">
        <v>78</v>
      </c>
    </row>
    <row r="984" spans="1:5">
      <c r="A984" s="105">
        <v>1100510</v>
      </c>
      <c r="B984" s="105">
        <v>110</v>
      </c>
      <c r="C984" s="105">
        <v>5</v>
      </c>
      <c r="D984" s="105">
        <v>10</v>
      </c>
      <c r="E984" s="105" t="s">
        <v>80</v>
      </c>
    </row>
    <row r="985" spans="1:5">
      <c r="A985" s="105">
        <v>1100511</v>
      </c>
      <c r="B985" s="105">
        <v>110</v>
      </c>
      <c r="C985" s="105">
        <v>5</v>
      </c>
      <c r="D985" s="105">
        <v>11</v>
      </c>
      <c r="E985" s="105" t="s">
        <v>81</v>
      </c>
    </row>
    <row r="986" spans="1:5">
      <c r="A986" s="105">
        <v>1100512</v>
      </c>
      <c r="B986" s="105">
        <v>110</v>
      </c>
      <c r="C986" s="105">
        <v>5</v>
      </c>
      <c r="D986" s="105">
        <v>12</v>
      </c>
      <c r="E986" s="105" t="s">
        <v>82</v>
      </c>
    </row>
    <row r="987" spans="1:5">
      <c r="A987" s="105">
        <v>1100513</v>
      </c>
      <c r="B987" s="105">
        <v>110</v>
      </c>
      <c r="C987" s="105">
        <v>5</v>
      </c>
      <c r="D987" s="105">
        <v>13</v>
      </c>
      <c r="E987" s="105" t="s">
        <v>83</v>
      </c>
    </row>
    <row r="988" spans="1:5">
      <c r="A988" s="105">
        <v>1100514</v>
      </c>
      <c r="B988" s="105">
        <v>110</v>
      </c>
      <c r="C988" s="105">
        <v>5</v>
      </c>
      <c r="D988" s="105">
        <v>14</v>
      </c>
      <c r="E988" s="105" t="s">
        <v>84</v>
      </c>
    </row>
    <row r="989" spans="1:5">
      <c r="A989" s="105">
        <v>1100515</v>
      </c>
      <c r="B989" s="105">
        <v>110</v>
      </c>
      <c r="C989" s="105">
        <v>5</v>
      </c>
      <c r="D989" s="105">
        <v>15</v>
      </c>
      <c r="E989" s="105" t="s">
        <v>79</v>
      </c>
    </row>
    <row r="990" spans="1:5">
      <c r="A990" s="105">
        <v>1100516</v>
      </c>
      <c r="B990" s="105">
        <v>110</v>
      </c>
      <c r="C990" s="105">
        <v>5</v>
      </c>
      <c r="D990" s="105">
        <v>16</v>
      </c>
      <c r="E990" s="105" t="s">
        <v>78</v>
      </c>
    </row>
    <row r="991" spans="1:5">
      <c r="A991" s="105">
        <v>1100517</v>
      </c>
      <c r="B991" s="105">
        <v>110</v>
      </c>
      <c r="C991" s="105">
        <v>5</v>
      </c>
      <c r="D991" s="105">
        <v>17</v>
      </c>
      <c r="E991" s="105" t="s">
        <v>80</v>
      </c>
    </row>
    <row r="992" spans="1:5">
      <c r="A992" s="105">
        <v>1100518</v>
      </c>
      <c r="B992" s="105">
        <v>110</v>
      </c>
      <c r="C992" s="105">
        <v>5</v>
      </c>
      <c r="D992" s="105">
        <v>18</v>
      </c>
      <c r="E992" s="105" t="s">
        <v>81</v>
      </c>
    </row>
    <row r="993" spans="1:5">
      <c r="A993" s="105">
        <v>1100519</v>
      </c>
      <c r="B993" s="105">
        <v>110</v>
      </c>
      <c r="C993" s="105">
        <v>5</v>
      </c>
      <c r="D993" s="105">
        <v>19</v>
      </c>
      <c r="E993" s="105" t="s">
        <v>82</v>
      </c>
    </row>
    <row r="994" spans="1:5">
      <c r="A994" s="105">
        <v>1100520</v>
      </c>
      <c r="B994" s="105">
        <v>110</v>
      </c>
      <c r="C994" s="105">
        <v>5</v>
      </c>
      <c r="D994" s="105">
        <v>20</v>
      </c>
      <c r="E994" s="105" t="s">
        <v>83</v>
      </c>
    </row>
    <row r="995" spans="1:5">
      <c r="A995" s="105">
        <v>1100521</v>
      </c>
      <c r="B995" s="105">
        <v>110</v>
      </c>
      <c r="C995" s="105">
        <v>5</v>
      </c>
      <c r="D995" s="105">
        <v>21</v>
      </c>
      <c r="E995" s="105" t="s">
        <v>84</v>
      </c>
    </row>
    <row r="996" spans="1:5">
      <c r="A996" s="105">
        <v>1100522</v>
      </c>
      <c r="B996" s="105">
        <v>110</v>
      </c>
      <c r="C996" s="105">
        <v>5</v>
      </c>
      <c r="D996" s="105">
        <v>22</v>
      </c>
      <c r="E996" s="105" t="s">
        <v>79</v>
      </c>
    </row>
    <row r="997" spans="1:5">
      <c r="A997" s="105">
        <v>1100523</v>
      </c>
      <c r="B997" s="105">
        <v>110</v>
      </c>
      <c r="C997" s="105">
        <v>5</v>
      </c>
      <c r="D997" s="105">
        <v>23</v>
      </c>
      <c r="E997" s="105" t="s">
        <v>78</v>
      </c>
    </row>
    <row r="998" spans="1:5">
      <c r="A998" s="105">
        <v>1100524</v>
      </c>
      <c r="B998" s="105">
        <v>110</v>
      </c>
      <c r="C998" s="105">
        <v>5</v>
      </c>
      <c r="D998" s="105">
        <v>24</v>
      </c>
      <c r="E998" s="105" t="s">
        <v>80</v>
      </c>
    </row>
    <row r="999" spans="1:5">
      <c r="A999" s="105">
        <v>1100525</v>
      </c>
      <c r="B999" s="105">
        <v>110</v>
      </c>
      <c r="C999" s="105">
        <v>5</v>
      </c>
      <c r="D999" s="105">
        <v>25</v>
      </c>
      <c r="E999" s="105" t="s">
        <v>81</v>
      </c>
    </row>
    <row r="1000" spans="1:5">
      <c r="A1000" s="105">
        <v>1100526</v>
      </c>
      <c r="B1000" s="105">
        <v>110</v>
      </c>
      <c r="C1000" s="105">
        <v>5</v>
      </c>
      <c r="D1000" s="105">
        <v>26</v>
      </c>
      <c r="E1000" s="105" t="s">
        <v>82</v>
      </c>
    </row>
    <row r="1001" spans="1:5">
      <c r="A1001" s="105">
        <v>1100527</v>
      </c>
      <c r="B1001" s="105">
        <v>110</v>
      </c>
      <c r="C1001" s="105">
        <v>5</v>
      </c>
      <c r="D1001" s="105">
        <v>27</v>
      </c>
      <c r="E1001" s="105" t="s">
        <v>83</v>
      </c>
    </row>
    <row r="1002" spans="1:5">
      <c r="A1002" s="105">
        <v>1100528</v>
      </c>
      <c r="B1002" s="105">
        <v>110</v>
      </c>
      <c r="C1002" s="105">
        <v>5</v>
      </c>
      <c r="D1002" s="105">
        <v>28</v>
      </c>
      <c r="E1002" s="105" t="s">
        <v>84</v>
      </c>
    </row>
    <row r="1003" spans="1:5">
      <c r="A1003" s="105">
        <v>1100529</v>
      </c>
      <c r="B1003" s="105">
        <v>110</v>
      </c>
      <c r="C1003" s="105">
        <v>5</v>
      </c>
      <c r="D1003" s="105">
        <v>29</v>
      </c>
      <c r="E1003" s="105" t="s">
        <v>79</v>
      </c>
    </row>
    <row r="1004" spans="1:5">
      <c r="A1004" s="105">
        <v>1100530</v>
      </c>
      <c r="B1004" s="105">
        <v>110</v>
      </c>
      <c r="C1004" s="105">
        <v>5</v>
      </c>
      <c r="D1004" s="105">
        <v>30</v>
      </c>
      <c r="E1004" s="105" t="s">
        <v>78</v>
      </c>
    </row>
    <row r="1005" spans="1:5">
      <c r="A1005" s="105">
        <v>1100531</v>
      </c>
      <c r="B1005" s="105">
        <v>110</v>
      </c>
      <c r="C1005" s="105">
        <v>5</v>
      </c>
      <c r="D1005" s="105">
        <v>31</v>
      </c>
      <c r="E1005" s="105" t="s">
        <v>80</v>
      </c>
    </row>
    <row r="1006" spans="1:5">
      <c r="A1006" s="105">
        <v>1100601</v>
      </c>
      <c r="B1006" s="105">
        <v>110</v>
      </c>
      <c r="C1006" s="105">
        <v>6</v>
      </c>
      <c r="D1006" s="105">
        <v>1</v>
      </c>
      <c r="E1006" s="105" t="s">
        <v>81</v>
      </c>
    </row>
    <row r="1007" spans="1:5">
      <c r="A1007" s="105">
        <v>1100602</v>
      </c>
      <c r="B1007" s="105">
        <v>110</v>
      </c>
      <c r="C1007" s="105">
        <v>6</v>
      </c>
      <c r="D1007" s="105">
        <v>2</v>
      </c>
      <c r="E1007" s="105" t="s">
        <v>82</v>
      </c>
    </row>
    <row r="1008" spans="1:5">
      <c r="A1008" s="105">
        <v>1100603</v>
      </c>
      <c r="B1008" s="105">
        <v>110</v>
      </c>
      <c r="C1008" s="105">
        <v>6</v>
      </c>
      <c r="D1008" s="105">
        <v>3</v>
      </c>
      <c r="E1008" s="105" t="s">
        <v>83</v>
      </c>
    </row>
    <row r="1009" spans="1:5">
      <c r="A1009" s="105">
        <v>1100604</v>
      </c>
      <c r="B1009" s="105">
        <v>110</v>
      </c>
      <c r="C1009" s="105">
        <v>6</v>
      </c>
      <c r="D1009" s="105">
        <v>4</v>
      </c>
      <c r="E1009" s="105" t="s">
        <v>84</v>
      </c>
    </row>
    <row r="1010" spans="1:5">
      <c r="A1010" s="105">
        <v>1100605</v>
      </c>
      <c r="B1010" s="105">
        <v>110</v>
      </c>
      <c r="C1010" s="105">
        <v>6</v>
      </c>
      <c r="D1010" s="105">
        <v>5</v>
      </c>
      <c r="E1010" s="105" t="s">
        <v>79</v>
      </c>
    </row>
    <row r="1011" spans="1:5">
      <c r="A1011" s="105">
        <v>1100606</v>
      </c>
      <c r="B1011" s="105">
        <v>110</v>
      </c>
      <c r="C1011" s="105">
        <v>6</v>
      </c>
      <c r="D1011" s="105">
        <v>6</v>
      </c>
      <c r="E1011" s="105" t="s">
        <v>78</v>
      </c>
    </row>
    <row r="1012" spans="1:5">
      <c r="A1012" s="105">
        <v>1100607</v>
      </c>
      <c r="B1012" s="105">
        <v>110</v>
      </c>
      <c r="C1012" s="105">
        <v>6</v>
      </c>
      <c r="D1012" s="105">
        <v>7</v>
      </c>
      <c r="E1012" s="105" t="s">
        <v>80</v>
      </c>
    </row>
    <row r="1013" spans="1:5">
      <c r="A1013" s="105">
        <v>1100608</v>
      </c>
      <c r="B1013" s="105">
        <v>110</v>
      </c>
      <c r="C1013" s="105">
        <v>6</v>
      </c>
      <c r="D1013" s="105">
        <v>8</v>
      </c>
      <c r="E1013" s="105" t="s">
        <v>81</v>
      </c>
    </row>
    <row r="1014" spans="1:5">
      <c r="A1014" s="105">
        <v>1100609</v>
      </c>
      <c r="B1014" s="105">
        <v>110</v>
      </c>
      <c r="C1014" s="105">
        <v>6</v>
      </c>
      <c r="D1014" s="105">
        <v>9</v>
      </c>
      <c r="E1014" s="105" t="s">
        <v>82</v>
      </c>
    </row>
    <row r="1015" spans="1:5">
      <c r="A1015" s="105">
        <v>1100610</v>
      </c>
      <c r="B1015" s="105">
        <v>110</v>
      </c>
      <c r="C1015" s="105">
        <v>6</v>
      </c>
      <c r="D1015" s="105">
        <v>10</v>
      </c>
      <c r="E1015" s="105" t="s">
        <v>83</v>
      </c>
    </row>
    <row r="1016" spans="1:5">
      <c r="A1016" s="105">
        <v>1100611</v>
      </c>
      <c r="B1016" s="105">
        <v>110</v>
      </c>
      <c r="C1016" s="105">
        <v>6</v>
      </c>
      <c r="D1016" s="105">
        <v>11</v>
      </c>
      <c r="E1016" s="105" t="s">
        <v>84</v>
      </c>
    </row>
    <row r="1017" spans="1:5">
      <c r="A1017" s="105">
        <v>1100612</v>
      </c>
      <c r="B1017" s="105">
        <v>110</v>
      </c>
      <c r="C1017" s="105">
        <v>6</v>
      </c>
      <c r="D1017" s="105">
        <v>12</v>
      </c>
      <c r="E1017" s="105" t="s">
        <v>79</v>
      </c>
    </row>
    <row r="1018" spans="1:5">
      <c r="A1018" s="105">
        <v>1100613</v>
      </c>
      <c r="B1018" s="105">
        <v>110</v>
      </c>
      <c r="C1018" s="105">
        <v>6</v>
      </c>
      <c r="D1018" s="105">
        <v>13</v>
      </c>
      <c r="E1018" s="105" t="s">
        <v>78</v>
      </c>
    </row>
    <row r="1019" spans="1:5">
      <c r="A1019" s="105">
        <v>1100614</v>
      </c>
      <c r="B1019" s="105">
        <v>110</v>
      </c>
      <c r="C1019" s="105">
        <v>6</v>
      </c>
      <c r="D1019" s="105">
        <v>14</v>
      </c>
      <c r="E1019" s="105" t="s">
        <v>80</v>
      </c>
    </row>
    <row r="1020" spans="1:5">
      <c r="A1020" s="105">
        <v>1100615</v>
      </c>
      <c r="B1020" s="105">
        <v>110</v>
      </c>
      <c r="C1020" s="105">
        <v>6</v>
      </c>
      <c r="D1020" s="105">
        <v>15</v>
      </c>
      <c r="E1020" s="105" t="s">
        <v>81</v>
      </c>
    </row>
    <row r="1021" spans="1:5">
      <c r="A1021" s="105">
        <v>1100616</v>
      </c>
      <c r="B1021" s="105">
        <v>110</v>
      </c>
      <c r="C1021" s="105">
        <v>6</v>
      </c>
      <c r="D1021" s="105">
        <v>16</v>
      </c>
      <c r="E1021" s="105" t="s">
        <v>82</v>
      </c>
    </row>
    <row r="1022" spans="1:5">
      <c r="A1022" s="105">
        <v>1100617</v>
      </c>
      <c r="B1022" s="105">
        <v>110</v>
      </c>
      <c r="C1022" s="105">
        <v>6</v>
      </c>
      <c r="D1022" s="105">
        <v>17</v>
      </c>
      <c r="E1022" s="105" t="s">
        <v>83</v>
      </c>
    </row>
    <row r="1023" spans="1:5">
      <c r="A1023" s="105">
        <v>1100618</v>
      </c>
      <c r="B1023" s="105">
        <v>110</v>
      </c>
      <c r="C1023" s="105">
        <v>6</v>
      </c>
      <c r="D1023" s="105">
        <v>18</v>
      </c>
      <c r="E1023" s="105" t="s">
        <v>84</v>
      </c>
    </row>
    <row r="1024" spans="1:5">
      <c r="A1024" s="105">
        <v>1100619</v>
      </c>
      <c r="B1024" s="105">
        <v>110</v>
      </c>
      <c r="C1024" s="105">
        <v>6</v>
      </c>
      <c r="D1024" s="105">
        <v>19</v>
      </c>
      <c r="E1024" s="105" t="s">
        <v>79</v>
      </c>
    </row>
    <row r="1025" spans="1:5">
      <c r="A1025" s="105">
        <v>1100620</v>
      </c>
      <c r="B1025" s="105">
        <v>110</v>
      </c>
      <c r="C1025" s="105">
        <v>6</v>
      </c>
      <c r="D1025" s="105">
        <v>20</v>
      </c>
      <c r="E1025" s="105" t="s">
        <v>78</v>
      </c>
    </row>
    <row r="1026" spans="1:5">
      <c r="A1026" s="105">
        <v>1100621</v>
      </c>
      <c r="B1026" s="105">
        <v>110</v>
      </c>
      <c r="C1026" s="105">
        <v>6</v>
      </c>
      <c r="D1026" s="105">
        <v>21</v>
      </c>
      <c r="E1026" s="105" t="s">
        <v>80</v>
      </c>
    </row>
    <row r="1027" spans="1:5">
      <c r="A1027" s="105">
        <v>1100622</v>
      </c>
      <c r="B1027" s="105">
        <v>110</v>
      </c>
      <c r="C1027" s="105">
        <v>6</v>
      </c>
      <c r="D1027" s="105">
        <v>22</v>
      </c>
      <c r="E1027" s="105" t="s">
        <v>81</v>
      </c>
    </row>
    <row r="1028" spans="1:5">
      <c r="A1028" s="105">
        <v>1100623</v>
      </c>
      <c r="B1028" s="105">
        <v>110</v>
      </c>
      <c r="C1028" s="105">
        <v>6</v>
      </c>
      <c r="D1028" s="105">
        <v>23</v>
      </c>
      <c r="E1028" s="105" t="s">
        <v>82</v>
      </c>
    </row>
    <row r="1029" spans="1:5">
      <c r="A1029" s="105">
        <v>1100624</v>
      </c>
      <c r="B1029" s="105">
        <v>110</v>
      </c>
      <c r="C1029" s="105">
        <v>6</v>
      </c>
      <c r="D1029" s="105">
        <v>24</v>
      </c>
      <c r="E1029" s="105" t="s">
        <v>83</v>
      </c>
    </row>
    <row r="1030" spans="1:5">
      <c r="A1030" s="105">
        <v>1100625</v>
      </c>
      <c r="B1030" s="105">
        <v>110</v>
      </c>
      <c r="C1030" s="105">
        <v>6</v>
      </c>
      <c r="D1030" s="105">
        <v>25</v>
      </c>
      <c r="E1030" s="105" t="s">
        <v>84</v>
      </c>
    </row>
    <row r="1031" spans="1:5">
      <c r="A1031" s="105">
        <v>1100626</v>
      </c>
      <c r="B1031" s="105">
        <v>110</v>
      </c>
      <c r="C1031" s="105">
        <v>6</v>
      </c>
      <c r="D1031" s="105">
        <v>26</v>
      </c>
      <c r="E1031" s="105" t="s">
        <v>79</v>
      </c>
    </row>
    <row r="1032" spans="1:5">
      <c r="A1032" s="105">
        <v>1100627</v>
      </c>
      <c r="B1032" s="105">
        <v>110</v>
      </c>
      <c r="C1032" s="105">
        <v>6</v>
      </c>
      <c r="D1032" s="105">
        <v>27</v>
      </c>
      <c r="E1032" s="105" t="s">
        <v>78</v>
      </c>
    </row>
    <row r="1033" spans="1:5">
      <c r="A1033" s="105">
        <v>1100628</v>
      </c>
      <c r="B1033" s="105">
        <v>110</v>
      </c>
      <c r="C1033" s="105">
        <v>6</v>
      </c>
      <c r="D1033" s="105">
        <v>28</v>
      </c>
      <c r="E1033" s="105" t="s">
        <v>80</v>
      </c>
    </row>
    <row r="1034" spans="1:5">
      <c r="A1034" s="105">
        <v>1100629</v>
      </c>
      <c r="B1034" s="105">
        <v>110</v>
      </c>
      <c r="C1034" s="105">
        <v>6</v>
      </c>
      <c r="D1034" s="105">
        <v>29</v>
      </c>
      <c r="E1034" s="105" t="s">
        <v>81</v>
      </c>
    </row>
    <row r="1035" spans="1:5">
      <c r="A1035" s="105">
        <v>1100630</v>
      </c>
      <c r="B1035" s="105">
        <v>110</v>
      </c>
      <c r="C1035" s="105">
        <v>6</v>
      </c>
      <c r="D1035" s="105">
        <v>30</v>
      </c>
      <c r="E1035" s="105" t="s">
        <v>82</v>
      </c>
    </row>
    <row r="1036" spans="1:5">
      <c r="A1036" s="105">
        <v>1100701</v>
      </c>
      <c r="B1036" s="105">
        <v>110</v>
      </c>
      <c r="C1036" s="105">
        <v>7</v>
      </c>
      <c r="D1036" s="105">
        <v>1</v>
      </c>
      <c r="E1036" s="105" t="s">
        <v>83</v>
      </c>
    </row>
    <row r="1037" spans="1:5">
      <c r="A1037" s="105">
        <v>1100702</v>
      </c>
      <c r="B1037" s="105">
        <v>110</v>
      </c>
      <c r="C1037" s="105">
        <v>7</v>
      </c>
      <c r="D1037" s="105">
        <v>2</v>
      </c>
      <c r="E1037" s="105" t="s">
        <v>84</v>
      </c>
    </row>
    <row r="1038" spans="1:5">
      <c r="A1038" s="105">
        <v>1100703</v>
      </c>
      <c r="B1038" s="105">
        <v>110</v>
      </c>
      <c r="C1038" s="105">
        <v>7</v>
      </c>
      <c r="D1038" s="105">
        <v>3</v>
      </c>
      <c r="E1038" s="105" t="s">
        <v>79</v>
      </c>
    </row>
    <row r="1039" spans="1:5">
      <c r="A1039" s="105">
        <v>1100704</v>
      </c>
      <c r="B1039" s="105">
        <v>110</v>
      </c>
      <c r="C1039" s="105">
        <v>7</v>
      </c>
      <c r="D1039" s="105">
        <v>4</v>
      </c>
      <c r="E1039" s="105" t="s">
        <v>78</v>
      </c>
    </row>
    <row r="1040" spans="1:5">
      <c r="A1040" s="105">
        <v>1100705</v>
      </c>
      <c r="B1040" s="105">
        <v>110</v>
      </c>
      <c r="C1040" s="105">
        <v>7</v>
      </c>
      <c r="D1040" s="105">
        <v>5</v>
      </c>
      <c r="E1040" s="105" t="s">
        <v>80</v>
      </c>
    </row>
    <row r="1041" spans="1:5">
      <c r="A1041" s="105">
        <v>1100706</v>
      </c>
      <c r="B1041" s="105">
        <v>110</v>
      </c>
      <c r="C1041" s="105">
        <v>7</v>
      </c>
      <c r="D1041" s="105">
        <v>6</v>
      </c>
      <c r="E1041" s="105" t="s">
        <v>81</v>
      </c>
    </row>
    <row r="1042" spans="1:5">
      <c r="A1042" s="105">
        <v>1100707</v>
      </c>
      <c r="B1042" s="105">
        <v>110</v>
      </c>
      <c r="C1042" s="105">
        <v>7</v>
      </c>
      <c r="D1042" s="105">
        <v>7</v>
      </c>
      <c r="E1042" s="105" t="s">
        <v>82</v>
      </c>
    </row>
    <row r="1043" spans="1:5">
      <c r="A1043" s="105">
        <v>1100708</v>
      </c>
      <c r="B1043" s="105">
        <v>110</v>
      </c>
      <c r="C1043" s="105">
        <v>7</v>
      </c>
      <c r="D1043" s="105">
        <v>8</v>
      </c>
      <c r="E1043" s="105" t="s">
        <v>83</v>
      </c>
    </row>
    <row r="1044" spans="1:5">
      <c r="A1044" s="105">
        <v>1100709</v>
      </c>
      <c r="B1044" s="105">
        <v>110</v>
      </c>
      <c r="C1044" s="105">
        <v>7</v>
      </c>
      <c r="D1044" s="105">
        <v>9</v>
      </c>
      <c r="E1044" s="105" t="s">
        <v>84</v>
      </c>
    </row>
    <row r="1045" spans="1:5">
      <c r="A1045" s="105">
        <v>1100710</v>
      </c>
      <c r="B1045" s="105">
        <v>110</v>
      </c>
      <c r="C1045" s="105">
        <v>7</v>
      </c>
      <c r="D1045" s="105">
        <v>10</v>
      </c>
      <c r="E1045" s="105" t="s">
        <v>79</v>
      </c>
    </row>
    <row r="1046" spans="1:5">
      <c r="A1046" s="105">
        <v>1100711</v>
      </c>
      <c r="B1046" s="105">
        <v>110</v>
      </c>
      <c r="C1046" s="105">
        <v>7</v>
      </c>
      <c r="D1046" s="105">
        <v>11</v>
      </c>
      <c r="E1046" s="105" t="s">
        <v>78</v>
      </c>
    </row>
    <row r="1047" spans="1:5">
      <c r="A1047" s="105">
        <v>1100712</v>
      </c>
      <c r="B1047" s="105">
        <v>110</v>
      </c>
      <c r="C1047" s="105">
        <v>7</v>
      </c>
      <c r="D1047" s="105">
        <v>12</v>
      </c>
      <c r="E1047" s="105" t="s">
        <v>80</v>
      </c>
    </row>
    <row r="1048" spans="1:5">
      <c r="A1048" s="105">
        <v>1100713</v>
      </c>
      <c r="B1048" s="105">
        <v>110</v>
      </c>
      <c r="C1048" s="105">
        <v>7</v>
      </c>
      <c r="D1048" s="105">
        <v>13</v>
      </c>
      <c r="E1048" s="105" t="s">
        <v>81</v>
      </c>
    </row>
    <row r="1049" spans="1:5">
      <c r="A1049" s="105">
        <v>1100714</v>
      </c>
      <c r="B1049" s="105">
        <v>110</v>
      </c>
      <c r="C1049" s="105">
        <v>7</v>
      </c>
      <c r="D1049" s="105">
        <v>14</v>
      </c>
      <c r="E1049" s="105" t="s">
        <v>82</v>
      </c>
    </row>
    <row r="1050" spans="1:5">
      <c r="A1050" s="105">
        <v>1100715</v>
      </c>
      <c r="B1050" s="105">
        <v>110</v>
      </c>
      <c r="C1050" s="105">
        <v>7</v>
      </c>
      <c r="D1050" s="105">
        <v>15</v>
      </c>
      <c r="E1050" s="105" t="s">
        <v>83</v>
      </c>
    </row>
    <row r="1051" spans="1:5">
      <c r="A1051" s="105">
        <v>1100716</v>
      </c>
      <c r="B1051" s="105">
        <v>110</v>
      </c>
      <c r="C1051" s="105">
        <v>7</v>
      </c>
      <c r="D1051" s="105">
        <v>16</v>
      </c>
      <c r="E1051" s="105" t="s">
        <v>84</v>
      </c>
    </row>
    <row r="1052" spans="1:5">
      <c r="A1052" s="105">
        <v>1100717</v>
      </c>
      <c r="B1052" s="105">
        <v>110</v>
      </c>
      <c r="C1052" s="105">
        <v>7</v>
      </c>
      <c r="D1052" s="105">
        <v>17</v>
      </c>
      <c r="E1052" s="105" t="s">
        <v>79</v>
      </c>
    </row>
    <row r="1053" spans="1:5">
      <c r="A1053" s="105">
        <v>1100718</v>
      </c>
      <c r="B1053" s="105">
        <v>110</v>
      </c>
      <c r="C1053" s="105">
        <v>7</v>
      </c>
      <c r="D1053" s="105">
        <v>18</v>
      </c>
      <c r="E1053" s="105" t="s">
        <v>78</v>
      </c>
    </row>
    <row r="1054" spans="1:5">
      <c r="A1054" s="105">
        <v>1100719</v>
      </c>
      <c r="B1054" s="105">
        <v>110</v>
      </c>
      <c r="C1054" s="105">
        <v>7</v>
      </c>
      <c r="D1054" s="105">
        <v>19</v>
      </c>
      <c r="E1054" s="105" t="s">
        <v>80</v>
      </c>
    </row>
    <row r="1055" spans="1:5">
      <c r="A1055" s="105">
        <v>1100720</v>
      </c>
      <c r="B1055" s="105">
        <v>110</v>
      </c>
      <c r="C1055" s="105">
        <v>7</v>
      </c>
      <c r="D1055" s="105">
        <v>20</v>
      </c>
      <c r="E1055" s="105" t="s">
        <v>81</v>
      </c>
    </row>
    <row r="1056" spans="1:5">
      <c r="A1056" s="105">
        <v>1100721</v>
      </c>
      <c r="B1056" s="105">
        <v>110</v>
      </c>
      <c r="C1056" s="105">
        <v>7</v>
      </c>
      <c r="D1056" s="105">
        <v>21</v>
      </c>
      <c r="E1056" s="105" t="s">
        <v>82</v>
      </c>
    </row>
    <row r="1057" spans="1:5">
      <c r="A1057" s="105">
        <v>1100722</v>
      </c>
      <c r="B1057" s="105">
        <v>110</v>
      </c>
      <c r="C1057" s="105">
        <v>7</v>
      </c>
      <c r="D1057" s="105">
        <v>22</v>
      </c>
      <c r="E1057" s="105" t="s">
        <v>83</v>
      </c>
    </row>
    <row r="1058" spans="1:5">
      <c r="A1058" s="105">
        <v>1100723</v>
      </c>
      <c r="B1058" s="105">
        <v>110</v>
      </c>
      <c r="C1058" s="105">
        <v>7</v>
      </c>
      <c r="D1058" s="105">
        <v>23</v>
      </c>
      <c r="E1058" s="105" t="s">
        <v>84</v>
      </c>
    </row>
    <row r="1059" spans="1:5">
      <c r="A1059" s="105">
        <v>1100724</v>
      </c>
      <c r="B1059" s="105">
        <v>110</v>
      </c>
      <c r="C1059" s="105">
        <v>7</v>
      </c>
      <c r="D1059" s="105">
        <v>24</v>
      </c>
      <c r="E1059" s="105" t="s">
        <v>79</v>
      </c>
    </row>
    <row r="1060" spans="1:5">
      <c r="A1060" s="105">
        <v>1100725</v>
      </c>
      <c r="B1060" s="105">
        <v>110</v>
      </c>
      <c r="C1060" s="105">
        <v>7</v>
      </c>
      <c r="D1060" s="105">
        <v>25</v>
      </c>
      <c r="E1060" s="105" t="s">
        <v>78</v>
      </c>
    </row>
    <row r="1061" spans="1:5">
      <c r="A1061" s="105">
        <v>1100726</v>
      </c>
      <c r="B1061" s="105">
        <v>110</v>
      </c>
      <c r="C1061" s="105">
        <v>7</v>
      </c>
      <c r="D1061" s="105">
        <v>26</v>
      </c>
      <c r="E1061" s="105" t="s">
        <v>80</v>
      </c>
    </row>
    <row r="1062" spans="1:5">
      <c r="A1062" s="105">
        <v>1100727</v>
      </c>
      <c r="B1062" s="105">
        <v>110</v>
      </c>
      <c r="C1062" s="105">
        <v>7</v>
      </c>
      <c r="D1062" s="105">
        <v>27</v>
      </c>
      <c r="E1062" s="105" t="s">
        <v>81</v>
      </c>
    </row>
    <row r="1063" spans="1:5">
      <c r="A1063" s="105">
        <v>1100728</v>
      </c>
      <c r="B1063" s="105">
        <v>110</v>
      </c>
      <c r="C1063" s="105">
        <v>7</v>
      </c>
      <c r="D1063" s="105">
        <v>28</v>
      </c>
      <c r="E1063" s="105" t="s">
        <v>82</v>
      </c>
    </row>
    <row r="1064" spans="1:5">
      <c r="A1064" s="105">
        <v>1100729</v>
      </c>
      <c r="B1064" s="105">
        <v>110</v>
      </c>
      <c r="C1064" s="105">
        <v>7</v>
      </c>
      <c r="D1064" s="105">
        <v>29</v>
      </c>
      <c r="E1064" s="105" t="s">
        <v>83</v>
      </c>
    </row>
    <row r="1065" spans="1:5">
      <c r="A1065" s="105">
        <v>1100730</v>
      </c>
      <c r="B1065" s="105">
        <v>110</v>
      </c>
      <c r="C1065" s="105">
        <v>7</v>
      </c>
      <c r="D1065" s="105">
        <v>30</v>
      </c>
      <c r="E1065" s="105" t="s">
        <v>84</v>
      </c>
    </row>
    <row r="1066" spans="1:5">
      <c r="A1066" s="105">
        <v>1100731</v>
      </c>
      <c r="B1066" s="105">
        <v>110</v>
      </c>
      <c r="C1066" s="105">
        <v>7</v>
      </c>
      <c r="D1066" s="105">
        <v>31</v>
      </c>
      <c r="E1066" s="105" t="s">
        <v>79</v>
      </c>
    </row>
    <row r="1067" spans="1:5">
      <c r="A1067" s="105">
        <v>1100801</v>
      </c>
      <c r="B1067" s="105">
        <v>110</v>
      </c>
      <c r="C1067" s="105">
        <v>8</v>
      </c>
      <c r="D1067" s="105">
        <v>1</v>
      </c>
      <c r="E1067" s="105" t="s">
        <v>78</v>
      </c>
    </row>
    <row r="1068" spans="1:5">
      <c r="A1068" s="105">
        <v>1100802</v>
      </c>
      <c r="B1068" s="105">
        <v>110</v>
      </c>
      <c r="C1068" s="105">
        <v>8</v>
      </c>
      <c r="D1068" s="105">
        <v>2</v>
      </c>
      <c r="E1068" s="105" t="s">
        <v>80</v>
      </c>
    </row>
    <row r="1069" spans="1:5">
      <c r="A1069" s="105">
        <v>1100803</v>
      </c>
      <c r="B1069" s="105">
        <v>110</v>
      </c>
      <c r="C1069" s="105">
        <v>8</v>
      </c>
      <c r="D1069" s="105">
        <v>3</v>
      </c>
      <c r="E1069" s="105" t="s">
        <v>81</v>
      </c>
    </row>
    <row r="1070" spans="1:5">
      <c r="A1070" s="105">
        <v>1100804</v>
      </c>
      <c r="B1070" s="105">
        <v>110</v>
      </c>
      <c r="C1070" s="105">
        <v>8</v>
      </c>
      <c r="D1070" s="105">
        <v>4</v>
      </c>
      <c r="E1070" s="105" t="s">
        <v>82</v>
      </c>
    </row>
    <row r="1071" spans="1:5">
      <c r="A1071" s="105">
        <v>1100805</v>
      </c>
      <c r="B1071" s="105">
        <v>110</v>
      </c>
      <c r="C1071" s="105">
        <v>8</v>
      </c>
      <c r="D1071" s="105">
        <v>5</v>
      </c>
      <c r="E1071" s="105" t="s">
        <v>83</v>
      </c>
    </row>
    <row r="1072" spans="1:5">
      <c r="A1072" s="105">
        <v>1100806</v>
      </c>
      <c r="B1072" s="105">
        <v>110</v>
      </c>
      <c r="C1072" s="105">
        <v>8</v>
      </c>
      <c r="D1072" s="105">
        <v>6</v>
      </c>
      <c r="E1072" s="105" t="s">
        <v>84</v>
      </c>
    </row>
    <row r="1073" spans="1:5">
      <c r="A1073" s="105">
        <v>1100807</v>
      </c>
      <c r="B1073" s="105">
        <v>110</v>
      </c>
      <c r="C1073" s="105">
        <v>8</v>
      </c>
      <c r="D1073" s="105">
        <v>7</v>
      </c>
      <c r="E1073" s="105" t="s">
        <v>79</v>
      </c>
    </row>
    <row r="1074" spans="1:5">
      <c r="A1074" s="105">
        <v>1100808</v>
      </c>
      <c r="B1074" s="105">
        <v>110</v>
      </c>
      <c r="C1074" s="105">
        <v>8</v>
      </c>
      <c r="D1074" s="105">
        <v>8</v>
      </c>
      <c r="E1074" s="105" t="s">
        <v>78</v>
      </c>
    </row>
    <row r="1075" spans="1:5">
      <c r="A1075" s="105">
        <v>1100809</v>
      </c>
      <c r="B1075" s="105">
        <v>110</v>
      </c>
      <c r="C1075" s="105">
        <v>8</v>
      </c>
      <c r="D1075" s="105">
        <v>9</v>
      </c>
      <c r="E1075" s="105" t="s">
        <v>80</v>
      </c>
    </row>
    <row r="1076" spans="1:5">
      <c r="A1076" s="105">
        <v>1100810</v>
      </c>
      <c r="B1076" s="105">
        <v>110</v>
      </c>
      <c r="C1076" s="105">
        <v>8</v>
      </c>
      <c r="D1076" s="105">
        <v>10</v>
      </c>
      <c r="E1076" s="105" t="s">
        <v>81</v>
      </c>
    </row>
    <row r="1077" spans="1:5">
      <c r="A1077" s="105">
        <v>1100811</v>
      </c>
      <c r="B1077" s="105">
        <v>110</v>
      </c>
      <c r="C1077" s="105">
        <v>8</v>
      </c>
      <c r="D1077" s="105">
        <v>11</v>
      </c>
      <c r="E1077" s="105" t="s">
        <v>82</v>
      </c>
    </row>
    <row r="1078" spans="1:5">
      <c r="A1078" s="105">
        <v>1100812</v>
      </c>
      <c r="B1078" s="105">
        <v>110</v>
      </c>
      <c r="C1078" s="105">
        <v>8</v>
      </c>
      <c r="D1078" s="105">
        <v>12</v>
      </c>
      <c r="E1078" s="105" t="s">
        <v>83</v>
      </c>
    </row>
    <row r="1079" spans="1:5">
      <c r="A1079" s="105">
        <v>1100813</v>
      </c>
      <c r="B1079" s="105">
        <v>110</v>
      </c>
      <c r="C1079" s="105">
        <v>8</v>
      </c>
      <c r="D1079" s="105">
        <v>13</v>
      </c>
      <c r="E1079" s="105" t="s">
        <v>84</v>
      </c>
    </row>
    <row r="1080" spans="1:5">
      <c r="A1080" s="105">
        <v>1100814</v>
      </c>
      <c r="B1080" s="105">
        <v>110</v>
      </c>
      <c r="C1080" s="105">
        <v>8</v>
      </c>
      <c r="D1080" s="105">
        <v>14</v>
      </c>
      <c r="E1080" s="105" t="s">
        <v>79</v>
      </c>
    </row>
    <row r="1081" spans="1:5">
      <c r="A1081" s="105">
        <v>1100815</v>
      </c>
      <c r="B1081" s="105">
        <v>110</v>
      </c>
      <c r="C1081" s="105">
        <v>8</v>
      </c>
      <c r="D1081" s="105">
        <v>15</v>
      </c>
      <c r="E1081" s="105" t="s">
        <v>78</v>
      </c>
    </row>
    <row r="1082" spans="1:5">
      <c r="A1082" s="105">
        <v>1100816</v>
      </c>
      <c r="B1082" s="105">
        <v>110</v>
      </c>
      <c r="C1082" s="105">
        <v>8</v>
      </c>
      <c r="D1082" s="105">
        <v>16</v>
      </c>
      <c r="E1082" s="105" t="s">
        <v>80</v>
      </c>
    </row>
    <row r="1083" spans="1:5">
      <c r="A1083" s="105">
        <v>1100817</v>
      </c>
      <c r="B1083" s="105">
        <v>110</v>
      </c>
      <c r="C1083" s="105">
        <v>8</v>
      </c>
      <c r="D1083" s="105">
        <v>17</v>
      </c>
      <c r="E1083" s="105" t="s">
        <v>81</v>
      </c>
    </row>
    <row r="1084" spans="1:5">
      <c r="A1084" s="105">
        <v>1100818</v>
      </c>
      <c r="B1084" s="105">
        <v>110</v>
      </c>
      <c r="C1084" s="105">
        <v>8</v>
      </c>
      <c r="D1084" s="105">
        <v>18</v>
      </c>
      <c r="E1084" s="105" t="s">
        <v>82</v>
      </c>
    </row>
    <row r="1085" spans="1:5">
      <c r="A1085" s="105">
        <v>1100819</v>
      </c>
      <c r="B1085" s="105">
        <v>110</v>
      </c>
      <c r="C1085" s="105">
        <v>8</v>
      </c>
      <c r="D1085" s="105">
        <v>19</v>
      </c>
      <c r="E1085" s="105" t="s">
        <v>83</v>
      </c>
    </row>
    <row r="1086" spans="1:5">
      <c r="A1086" s="105">
        <v>1100820</v>
      </c>
      <c r="B1086" s="105">
        <v>110</v>
      </c>
      <c r="C1086" s="105">
        <v>8</v>
      </c>
      <c r="D1086" s="105">
        <v>20</v>
      </c>
      <c r="E1086" s="105" t="s">
        <v>84</v>
      </c>
    </row>
    <row r="1087" spans="1:5">
      <c r="A1087" s="105">
        <v>1100821</v>
      </c>
      <c r="B1087" s="105">
        <v>110</v>
      </c>
      <c r="C1087" s="105">
        <v>8</v>
      </c>
      <c r="D1087" s="105">
        <v>21</v>
      </c>
      <c r="E1087" s="105" t="s">
        <v>79</v>
      </c>
    </row>
    <row r="1088" spans="1:5">
      <c r="A1088" s="105">
        <v>1100822</v>
      </c>
      <c r="B1088" s="105">
        <v>110</v>
      </c>
      <c r="C1088" s="105">
        <v>8</v>
      </c>
      <c r="D1088" s="105">
        <v>22</v>
      </c>
      <c r="E1088" s="105" t="s">
        <v>78</v>
      </c>
    </row>
    <row r="1089" spans="1:5">
      <c r="A1089" s="105">
        <v>1100823</v>
      </c>
      <c r="B1089" s="105">
        <v>110</v>
      </c>
      <c r="C1089" s="105">
        <v>8</v>
      </c>
      <c r="D1089" s="105">
        <v>23</v>
      </c>
      <c r="E1089" s="105" t="s">
        <v>80</v>
      </c>
    </row>
    <row r="1090" spans="1:5">
      <c r="A1090" s="105">
        <v>1100824</v>
      </c>
      <c r="B1090" s="105">
        <v>110</v>
      </c>
      <c r="C1090" s="105">
        <v>8</v>
      </c>
      <c r="D1090" s="105">
        <v>24</v>
      </c>
      <c r="E1090" s="105" t="s">
        <v>81</v>
      </c>
    </row>
    <row r="1091" spans="1:5">
      <c r="A1091" s="105">
        <v>1100825</v>
      </c>
      <c r="B1091" s="105">
        <v>110</v>
      </c>
      <c r="C1091" s="105">
        <v>8</v>
      </c>
      <c r="D1091" s="105">
        <v>25</v>
      </c>
      <c r="E1091" s="105" t="s">
        <v>82</v>
      </c>
    </row>
    <row r="1092" spans="1:5">
      <c r="A1092" s="105">
        <v>1100826</v>
      </c>
      <c r="B1092" s="105">
        <v>110</v>
      </c>
      <c r="C1092" s="105">
        <v>8</v>
      </c>
      <c r="D1092" s="105">
        <v>26</v>
      </c>
      <c r="E1092" s="105" t="s">
        <v>83</v>
      </c>
    </row>
    <row r="1093" spans="1:5">
      <c r="A1093" s="105">
        <v>1100827</v>
      </c>
      <c r="B1093" s="105">
        <v>110</v>
      </c>
      <c r="C1093" s="105">
        <v>8</v>
      </c>
      <c r="D1093" s="105">
        <v>27</v>
      </c>
      <c r="E1093" s="105" t="s">
        <v>84</v>
      </c>
    </row>
    <row r="1094" spans="1:5">
      <c r="A1094" s="105">
        <v>1100828</v>
      </c>
      <c r="B1094" s="105">
        <v>110</v>
      </c>
      <c r="C1094" s="105">
        <v>8</v>
      </c>
      <c r="D1094" s="105">
        <v>28</v>
      </c>
      <c r="E1094" s="105" t="s">
        <v>79</v>
      </c>
    </row>
    <row r="1095" spans="1:5">
      <c r="A1095" s="105">
        <v>1100829</v>
      </c>
      <c r="B1095" s="105">
        <v>110</v>
      </c>
      <c r="C1095" s="105">
        <v>8</v>
      </c>
      <c r="D1095" s="105">
        <v>29</v>
      </c>
      <c r="E1095" s="105" t="s">
        <v>78</v>
      </c>
    </row>
    <row r="1096" spans="1:5">
      <c r="A1096" s="105">
        <v>1100830</v>
      </c>
      <c r="B1096" s="105">
        <v>110</v>
      </c>
      <c r="C1096" s="105">
        <v>8</v>
      </c>
      <c r="D1096" s="105">
        <v>30</v>
      </c>
      <c r="E1096" s="105" t="s">
        <v>80</v>
      </c>
    </row>
    <row r="1097" spans="1:5">
      <c r="A1097" s="105">
        <v>1100831</v>
      </c>
      <c r="B1097" s="105">
        <v>110</v>
      </c>
      <c r="C1097" s="105">
        <v>8</v>
      </c>
      <c r="D1097" s="105">
        <v>31</v>
      </c>
      <c r="E1097" s="105" t="s">
        <v>81</v>
      </c>
    </row>
    <row r="1098" spans="1:5">
      <c r="A1098" s="105">
        <v>1100901</v>
      </c>
      <c r="B1098" s="105">
        <v>110</v>
      </c>
      <c r="C1098" s="105">
        <v>9</v>
      </c>
      <c r="D1098" s="105">
        <v>1</v>
      </c>
      <c r="E1098" s="105" t="s">
        <v>82</v>
      </c>
    </row>
    <row r="1099" spans="1:5">
      <c r="A1099" s="105">
        <v>1100902</v>
      </c>
      <c r="B1099" s="105">
        <v>110</v>
      </c>
      <c r="C1099" s="105">
        <v>9</v>
      </c>
      <c r="D1099" s="105">
        <v>2</v>
      </c>
      <c r="E1099" s="105" t="s">
        <v>83</v>
      </c>
    </row>
    <row r="1100" spans="1:5">
      <c r="A1100" s="105">
        <v>1100903</v>
      </c>
      <c r="B1100" s="105">
        <v>110</v>
      </c>
      <c r="C1100" s="105">
        <v>9</v>
      </c>
      <c r="D1100" s="105">
        <v>3</v>
      </c>
      <c r="E1100" s="105" t="s">
        <v>84</v>
      </c>
    </row>
    <row r="1101" spans="1:5">
      <c r="A1101" s="105">
        <v>1100904</v>
      </c>
      <c r="B1101" s="105">
        <v>110</v>
      </c>
      <c r="C1101" s="105">
        <v>9</v>
      </c>
      <c r="D1101" s="105">
        <v>4</v>
      </c>
      <c r="E1101" s="105" t="s">
        <v>79</v>
      </c>
    </row>
    <row r="1102" spans="1:5">
      <c r="A1102" s="105">
        <v>1100905</v>
      </c>
      <c r="B1102" s="105">
        <v>110</v>
      </c>
      <c r="C1102" s="105">
        <v>9</v>
      </c>
      <c r="D1102" s="105">
        <v>5</v>
      </c>
      <c r="E1102" s="105" t="s">
        <v>78</v>
      </c>
    </row>
    <row r="1103" spans="1:5">
      <c r="A1103" s="105">
        <v>1100906</v>
      </c>
      <c r="B1103" s="105">
        <v>110</v>
      </c>
      <c r="C1103" s="105">
        <v>9</v>
      </c>
      <c r="D1103" s="105">
        <v>6</v>
      </c>
      <c r="E1103" s="105" t="s">
        <v>80</v>
      </c>
    </row>
    <row r="1104" spans="1:5">
      <c r="A1104" s="105">
        <v>1100907</v>
      </c>
      <c r="B1104" s="105">
        <v>110</v>
      </c>
      <c r="C1104" s="105">
        <v>9</v>
      </c>
      <c r="D1104" s="105">
        <v>7</v>
      </c>
      <c r="E1104" s="105" t="s">
        <v>81</v>
      </c>
    </row>
    <row r="1105" spans="1:5">
      <c r="A1105" s="105">
        <v>1100908</v>
      </c>
      <c r="B1105" s="105">
        <v>110</v>
      </c>
      <c r="C1105" s="105">
        <v>9</v>
      </c>
      <c r="D1105" s="105">
        <v>8</v>
      </c>
      <c r="E1105" s="105" t="s">
        <v>82</v>
      </c>
    </row>
    <row r="1106" spans="1:5">
      <c r="A1106" s="105">
        <v>1100909</v>
      </c>
      <c r="B1106" s="105">
        <v>110</v>
      </c>
      <c r="C1106" s="105">
        <v>9</v>
      </c>
      <c r="D1106" s="105">
        <v>9</v>
      </c>
      <c r="E1106" s="105" t="s">
        <v>83</v>
      </c>
    </row>
    <row r="1107" spans="1:5">
      <c r="A1107" s="105">
        <v>1100910</v>
      </c>
      <c r="B1107" s="105">
        <v>110</v>
      </c>
      <c r="C1107" s="105">
        <v>9</v>
      </c>
      <c r="D1107" s="105">
        <v>10</v>
      </c>
      <c r="E1107" s="105" t="s">
        <v>84</v>
      </c>
    </row>
    <row r="1108" spans="1:5">
      <c r="A1108" s="105">
        <v>1100911</v>
      </c>
      <c r="B1108" s="105">
        <v>110</v>
      </c>
      <c r="C1108" s="105">
        <v>9</v>
      </c>
      <c r="D1108" s="105">
        <v>11</v>
      </c>
      <c r="E1108" s="105" t="s">
        <v>79</v>
      </c>
    </row>
    <row r="1109" spans="1:5">
      <c r="A1109" s="105">
        <v>1100912</v>
      </c>
      <c r="B1109" s="105">
        <v>110</v>
      </c>
      <c r="C1109" s="105">
        <v>9</v>
      </c>
      <c r="D1109" s="105">
        <v>12</v>
      </c>
      <c r="E1109" s="105" t="s">
        <v>78</v>
      </c>
    </row>
    <row r="1110" spans="1:5">
      <c r="A1110" s="105">
        <v>1100913</v>
      </c>
      <c r="B1110" s="105">
        <v>110</v>
      </c>
      <c r="C1110" s="105">
        <v>9</v>
      </c>
      <c r="D1110" s="105">
        <v>13</v>
      </c>
      <c r="E1110" s="105" t="s">
        <v>80</v>
      </c>
    </row>
    <row r="1111" spans="1:5">
      <c r="A1111" s="105">
        <v>1100914</v>
      </c>
      <c r="B1111" s="105">
        <v>110</v>
      </c>
      <c r="C1111" s="105">
        <v>9</v>
      </c>
      <c r="D1111" s="105">
        <v>14</v>
      </c>
      <c r="E1111" s="105" t="s">
        <v>81</v>
      </c>
    </row>
    <row r="1112" spans="1:5">
      <c r="A1112" s="105">
        <v>1100915</v>
      </c>
      <c r="B1112" s="105">
        <v>110</v>
      </c>
      <c r="C1112" s="105">
        <v>9</v>
      </c>
      <c r="D1112" s="105">
        <v>15</v>
      </c>
      <c r="E1112" s="105" t="s">
        <v>82</v>
      </c>
    </row>
    <row r="1113" spans="1:5">
      <c r="A1113" s="105">
        <v>1100916</v>
      </c>
      <c r="B1113" s="105">
        <v>110</v>
      </c>
      <c r="C1113" s="105">
        <v>9</v>
      </c>
      <c r="D1113" s="105">
        <v>16</v>
      </c>
      <c r="E1113" s="105" t="s">
        <v>83</v>
      </c>
    </row>
    <row r="1114" spans="1:5">
      <c r="A1114" s="105">
        <v>1100917</v>
      </c>
      <c r="B1114" s="105">
        <v>110</v>
      </c>
      <c r="C1114" s="105">
        <v>9</v>
      </c>
      <c r="D1114" s="105">
        <v>17</v>
      </c>
      <c r="E1114" s="105" t="s">
        <v>84</v>
      </c>
    </row>
    <row r="1115" spans="1:5">
      <c r="A1115" s="105">
        <v>1100918</v>
      </c>
      <c r="B1115" s="105">
        <v>110</v>
      </c>
      <c r="C1115" s="105">
        <v>9</v>
      </c>
      <c r="D1115" s="105">
        <v>18</v>
      </c>
      <c r="E1115" s="105" t="s">
        <v>79</v>
      </c>
    </row>
    <row r="1116" spans="1:5">
      <c r="A1116" s="105">
        <v>1100919</v>
      </c>
      <c r="B1116" s="105">
        <v>110</v>
      </c>
      <c r="C1116" s="105">
        <v>9</v>
      </c>
      <c r="D1116" s="105">
        <v>19</v>
      </c>
      <c r="E1116" s="105" t="s">
        <v>78</v>
      </c>
    </row>
    <row r="1117" spans="1:5">
      <c r="A1117" s="105">
        <v>1100920</v>
      </c>
      <c r="B1117" s="105">
        <v>110</v>
      </c>
      <c r="C1117" s="105">
        <v>9</v>
      </c>
      <c r="D1117" s="105">
        <v>20</v>
      </c>
      <c r="E1117" s="105" t="s">
        <v>80</v>
      </c>
    </row>
    <row r="1118" spans="1:5">
      <c r="A1118" s="105">
        <v>1100921</v>
      </c>
      <c r="B1118" s="105">
        <v>110</v>
      </c>
      <c r="C1118" s="105">
        <v>9</v>
      </c>
      <c r="D1118" s="105">
        <v>21</v>
      </c>
      <c r="E1118" s="105" t="s">
        <v>81</v>
      </c>
    </row>
    <row r="1119" spans="1:5">
      <c r="A1119" s="105">
        <v>1100922</v>
      </c>
      <c r="B1119" s="105">
        <v>110</v>
      </c>
      <c r="C1119" s="105">
        <v>9</v>
      </c>
      <c r="D1119" s="105">
        <v>22</v>
      </c>
      <c r="E1119" s="105" t="s">
        <v>82</v>
      </c>
    </row>
    <row r="1120" spans="1:5">
      <c r="A1120" s="105">
        <v>1100923</v>
      </c>
      <c r="B1120" s="105">
        <v>110</v>
      </c>
      <c r="C1120" s="105">
        <v>9</v>
      </c>
      <c r="D1120" s="105">
        <v>23</v>
      </c>
      <c r="E1120" s="105" t="s">
        <v>83</v>
      </c>
    </row>
    <row r="1121" spans="1:5">
      <c r="A1121" s="105">
        <v>1100924</v>
      </c>
      <c r="B1121" s="105">
        <v>110</v>
      </c>
      <c r="C1121" s="105">
        <v>9</v>
      </c>
      <c r="D1121" s="105">
        <v>24</v>
      </c>
      <c r="E1121" s="105" t="s">
        <v>84</v>
      </c>
    </row>
    <row r="1122" spans="1:5">
      <c r="A1122" s="105">
        <v>1100925</v>
      </c>
      <c r="B1122" s="105">
        <v>110</v>
      </c>
      <c r="C1122" s="105">
        <v>9</v>
      </c>
      <c r="D1122" s="105">
        <v>25</v>
      </c>
      <c r="E1122" s="105" t="s">
        <v>79</v>
      </c>
    </row>
    <row r="1123" spans="1:5">
      <c r="A1123" s="105">
        <v>1100926</v>
      </c>
      <c r="B1123" s="105">
        <v>110</v>
      </c>
      <c r="C1123" s="105">
        <v>9</v>
      </c>
      <c r="D1123" s="105">
        <v>26</v>
      </c>
      <c r="E1123" s="105" t="s">
        <v>78</v>
      </c>
    </row>
    <row r="1124" spans="1:5">
      <c r="A1124" s="105">
        <v>1100927</v>
      </c>
      <c r="B1124" s="105">
        <v>110</v>
      </c>
      <c r="C1124" s="105">
        <v>9</v>
      </c>
      <c r="D1124" s="105">
        <v>27</v>
      </c>
      <c r="E1124" s="105" t="s">
        <v>80</v>
      </c>
    </row>
    <row r="1125" spans="1:5">
      <c r="A1125" s="105">
        <v>1100928</v>
      </c>
      <c r="B1125" s="105">
        <v>110</v>
      </c>
      <c r="C1125" s="105">
        <v>9</v>
      </c>
      <c r="D1125" s="105">
        <v>28</v>
      </c>
      <c r="E1125" s="105" t="s">
        <v>81</v>
      </c>
    </row>
    <row r="1126" spans="1:5">
      <c r="A1126" s="105">
        <v>1100929</v>
      </c>
      <c r="B1126" s="105">
        <v>110</v>
      </c>
      <c r="C1126" s="105">
        <v>9</v>
      </c>
      <c r="D1126" s="105">
        <v>29</v>
      </c>
      <c r="E1126" s="105" t="s">
        <v>82</v>
      </c>
    </row>
    <row r="1127" spans="1:5">
      <c r="A1127" s="105">
        <v>1100930</v>
      </c>
      <c r="B1127" s="105">
        <v>110</v>
      </c>
      <c r="C1127" s="105">
        <v>9</v>
      </c>
      <c r="D1127" s="105">
        <v>30</v>
      </c>
      <c r="E1127" s="105" t="s">
        <v>83</v>
      </c>
    </row>
    <row r="1128" spans="1:5">
      <c r="A1128" s="105">
        <v>1101001</v>
      </c>
      <c r="B1128" s="105">
        <v>110</v>
      </c>
      <c r="C1128" s="105">
        <v>10</v>
      </c>
      <c r="D1128" s="105">
        <v>1</v>
      </c>
      <c r="E1128" s="105" t="s">
        <v>84</v>
      </c>
    </row>
    <row r="1129" spans="1:5">
      <c r="A1129" s="105">
        <v>1101002</v>
      </c>
      <c r="B1129" s="105">
        <v>110</v>
      </c>
      <c r="C1129" s="105">
        <v>10</v>
      </c>
      <c r="D1129" s="105">
        <v>2</v>
      </c>
      <c r="E1129" s="105" t="s">
        <v>79</v>
      </c>
    </row>
    <row r="1130" spans="1:5">
      <c r="A1130" s="105">
        <v>1101003</v>
      </c>
      <c r="B1130" s="105">
        <v>110</v>
      </c>
      <c r="C1130" s="105">
        <v>10</v>
      </c>
      <c r="D1130" s="105">
        <v>3</v>
      </c>
      <c r="E1130" s="105" t="s">
        <v>78</v>
      </c>
    </row>
    <row r="1131" spans="1:5">
      <c r="A1131" s="105">
        <v>1101004</v>
      </c>
      <c r="B1131" s="105">
        <v>110</v>
      </c>
      <c r="C1131" s="105">
        <v>10</v>
      </c>
      <c r="D1131" s="105">
        <v>4</v>
      </c>
      <c r="E1131" s="105" t="s">
        <v>80</v>
      </c>
    </row>
    <row r="1132" spans="1:5">
      <c r="A1132" s="105">
        <v>1101005</v>
      </c>
      <c r="B1132" s="105">
        <v>110</v>
      </c>
      <c r="C1132" s="105">
        <v>10</v>
      </c>
      <c r="D1132" s="105">
        <v>5</v>
      </c>
      <c r="E1132" s="105" t="s">
        <v>81</v>
      </c>
    </row>
    <row r="1133" spans="1:5">
      <c r="A1133" s="105">
        <v>1101006</v>
      </c>
      <c r="B1133" s="105">
        <v>110</v>
      </c>
      <c r="C1133" s="105">
        <v>10</v>
      </c>
      <c r="D1133" s="105">
        <v>6</v>
      </c>
      <c r="E1133" s="105" t="s">
        <v>82</v>
      </c>
    </row>
    <row r="1134" spans="1:5">
      <c r="A1134" s="105">
        <v>1101007</v>
      </c>
      <c r="B1134" s="105">
        <v>110</v>
      </c>
      <c r="C1134" s="105">
        <v>10</v>
      </c>
      <c r="D1134" s="105">
        <v>7</v>
      </c>
      <c r="E1134" s="105" t="s">
        <v>83</v>
      </c>
    </row>
    <row r="1135" spans="1:5">
      <c r="A1135" s="105">
        <v>1101008</v>
      </c>
      <c r="B1135" s="105">
        <v>110</v>
      </c>
      <c r="C1135" s="105">
        <v>10</v>
      </c>
      <c r="D1135" s="105">
        <v>8</v>
      </c>
      <c r="E1135" s="105" t="s">
        <v>84</v>
      </c>
    </row>
    <row r="1136" spans="1:5">
      <c r="A1136" s="105">
        <v>1101009</v>
      </c>
      <c r="B1136" s="105">
        <v>110</v>
      </c>
      <c r="C1136" s="105">
        <v>10</v>
      </c>
      <c r="D1136" s="105">
        <v>9</v>
      </c>
      <c r="E1136" s="105" t="s">
        <v>79</v>
      </c>
    </row>
    <row r="1137" spans="1:5">
      <c r="A1137" s="105">
        <v>1101010</v>
      </c>
      <c r="B1137" s="105">
        <v>110</v>
      </c>
      <c r="C1137" s="105">
        <v>10</v>
      </c>
      <c r="D1137" s="105">
        <v>10</v>
      </c>
      <c r="E1137" s="105" t="s">
        <v>78</v>
      </c>
    </row>
    <row r="1138" spans="1:5">
      <c r="A1138" s="105">
        <v>1101011</v>
      </c>
      <c r="B1138" s="105">
        <v>110</v>
      </c>
      <c r="C1138" s="105">
        <v>10</v>
      </c>
      <c r="D1138" s="105">
        <v>11</v>
      </c>
      <c r="E1138" s="105" t="s">
        <v>80</v>
      </c>
    </row>
    <row r="1139" spans="1:5">
      <c r="A1139" s="105">
        <v>1101012</v>
      </c>
      <c r="B1139" s="105">
        <v>110</v>
      </c>
      <c r="C1139" s="105">
        <v>10</v>
      </c>
      <c r="D1139" s="105">
        <v>12</v>
      </c>
      <c r="E1139" s="105" t="s">
        <v>81</v>
      </c>
    </row>
    <row r="1140" spans="1:5">
      <c r="A1140" s="105">
        <v>1101013</v>
      </c>
      <c r="B1140" s="105">
        <v>110</v>
      </c>
      <c r="C1140" s="105">
        <v>10</v>
      </c>
      <c r="D1140" s="105">
        <v>13</v>
      </c>
      <c r="E1140" s="105" t="s">
        <v>82</v>
      </c>
    </row>
    <row r="1141" spans="1:5">
      <c r="A1141" s="105">
        <v>1101014</v>
      </c>
      <c r="B1141" s="105">
        <v>110</v>
      </c>
      <c r="C1141" s="105">
        <v>10</v>
      </c>
      <c r="D1141" s="105">
        <v>14</v>
      </c>
      <c r="E1141" s="105" t="s">
        <v>83</v>
      </c>
    </row>
    <row r="1142" spans="1:5">
      <c r="A1142" s="105">
        <v>1101015</v>
      </c>
      <c r="B1142" s="105">
        <v>110</v>
      </c>
      <c r="C1142" s="105">
        <v>10</v>
      </c>
      <c r="D1142" s="105">
        <v>15</v>
      </c>
      <c r="E1142" s="105" t="s">
        <v>84</v>
      </c>
    </row>
    <row r="1143" spans="1:5">
      <c r="A1143" s="105">
        <v>1101016</v>
      </c>
      <c r="B1143" s="105">
        <v>110</v>
      </c>
      <c r="C1143" s="105">
        <v>10</v>
      </c>
      <c r="D1143" s="105">
        <v>16</v>
      </c>
      <c r="E1143" s="105" t="s">
        <v>79</v>
      </c>
    </row>
    <row r="1144" spans="1:5">
      <c r="A1144" s="105">
        <v>1101017</v>
      </c>
      <c r="B1144" s="105">
        <v>110</v>
      </c>
      <c r="C1144" s="105">
        <v>10</v>
      </c>
      <c r="D1144" s="105">
        <v>17</v>
      </c>
      <c r="E1144" s="105" t="s">
        <v>78</v>
      </c>
    </row>
    <row r="1145" spans="1:5">
      <c r="A1145" s="105">
        <v>1101018</v>
      </c>
      <c r="B1145" s="105">
        <v>110</v>
      </c>
      <c r="C1145" s="105">
        <v>10</v>
      </c>
      <c r="D1145" s="105">
        <v>18</v>
      </c>
      <c r="E1145" s="105" t="s">
        <v>80</v>
      </c>
    </row>
    <row r="1146" spans="1:5">
      <c r="A1146" s="105">
        <v>1101019</v>
      </c>
      <c r="B1146" s="105">
        <v>110</v>
      </c>
      <c r="C1146" s="105">
        <v>10</v>
      </c>
      <c r="D1146" s="105">
        <v>19</v>
      </c>
      <c r="E1146" s="105" t="s">
        <v>81</v>
      </c>
    </row>
    <row r="1147" spans="1:5">
      <c r="A1147" s="105">
        <v>1101020</v>
      </c>
      <c r="B1147" s="105">
        <v>110</v>
      </c>
      <c r="C1147" s="105">
        <v>10</v>
      </c>
      <c r="D1147" s="105">
        <v>20</v>
      </c>
      <c r="E1147" s="105" t="s">
        <v>82</v>
      </c>
    </row>
    <row r="1148" spans="1:5">
      <c r="A1148" s="105">
        <v>1101021</v>
      </c>
      <c r="B1148" s="105">
        <v>110</v>
      </c>
      <c r="C1148" s="105">
        <v>10</v>
      </c>
      <c r="D1148" s="105">
        <v>21</v>
      </c>
      <c r="E1148" s="105" t="s">
        <v>83</v>
      </c>
    </row>
    <row r="1149" spans="1:5">
      <c r="A1149" s="105">
        <v>1101022</v>
      </c>
      <c r="B1149" s="105">
        <v>110</v>
      </c>
      <c r="C1149" s="105">
        <v>10</v>
      </c>
      <c r="D1149" s="105">
        <v>22</v>
      </c>
      <c r="E1149" s="105" t="s">
        <v>84</v>
      </c>
    </row>
    <row r="1150" spans="1:5">
      <c r="A1150" s="105">
        <v>1101023</v>
      </c>
      <c r="B1150" s="105">
        <v>110</v>
      </c>
      <c r="C1150" s="105">
        <v>10</v>
      </c>
      <c r="D1150" s="105">
        <v>23</v>
      </c>
      <c r="E1150" s="105" t="s">
        <v>79</v>
      </c>
    </row>
    <row r="1151" spans="1:5">
      <c r="A1151" s="105">
        <v>1101024</v>
      </c>
      <c r="B1151" s="105">
        <v>110</v>
      </c>
      <c r="C1151" s="105">
        <v>10</v>
      </c>
      <c r="D1151" s="105">
        <v>24</v>
      </c>
      <c r="E1151" s="105" t="s">
        <v>78</v>
      </c>
    </row>
    <row r="1152" spans="1:5">
      <c r="A1152" s="105">
        <v>1101025</v>
      </c>
      <c r="B1152" s="105">
        <v>110</v>
      </c>
      <c r="C1152" s="105">
        <v>10</v>
      </c>
      <c r="D1152" s="105">
        <v>25</v>
      </c>
      <c r="E1152" s="105" t="s">
        <v>80</v>
      </c>
    </row>
    <row r="1153" spans="1:5">
      <c r="A1153" s="105">
        <v>1101026</v>
      </c>
      <c r="B1153" s="105">
        <v>110</v>
      </c>
      <c r="C1153" s="105">
        <v>10</v>
      </c>
      <c r="D1153" s="105">
        <v>26</v>
      </c>
      <c r="E1153" s="105" t="s">
        <v>81</v>
      </c>
    </row>
    <row r="1154" spans="1:5">
      <c r="A1154" s="105">
        <v>1101027</v>
      </c>
      <c r="B1154" s="105">
        <v>110</v>
      </c>
      <c r="C1154" s="105">
        <v>10</v>
      </c>
      <c r="D1154" s="105">
        <v>27</v>
      </c>
      <c r="E1154" s="105" t="s">
        <v>82</v>
      </c>
    </row>
    <row r="1155" spans="1:5">
      <c r="A1155" s="105">
        <v>1101028</v>
      </c>
      <c r="B1155" s="105">
        <v>110</v>
      </c>
      <c r="C1155" s="105">
        <v>10</v>
      </c>
      <c r="D1155" s="105">
        <v>28</v>
      </c>
      <c r="E1155" s="105" t="s">
        <v>83</v>
      </c>
    </row>
    <row r="1156" spans="1:5">
      <c r="A1156" s="105">
        <v>1101029</v>
      </c>
      <c r="B1156" s="105">
        <v>110</v>
      </c>
      <c r="C1156" s="105">
        <v>10</v>
      </c>
      <c r="D1156" s="105">
        <v>29</v>
      </c>
      <c r="E1156" s="105" t="s">
        <v>84</v>
      </c>
    </row>
    <row r="1157" spans="1:5">
      <c r="A1157" s="105">
        <v>1101030</v>
      </c>
      <c r="B1157" s="105">
        <v>110</v>
      </c>
      <c r="C1157" s="105">
        <v>10</v>
      </c>
      <c r="D1157" s="105">
        <v>30</v>
      </c>
      <c r="E1157" s="105" t="s">
        <v>79</v>
      </c>
    </row>
    <row r="1158" spans="1:5">
      <c r="A1158" s="105">
        <v>1101031</v>
      </c>
      <c r="B1158" s="105">
        <v>110</v>
      </c>
      <c r="C1158" s="105">
        <v>10</v>
      </c>
      <c r="D1158" s="105">
        <v>31</v>
      </c>
      <c r="E1158" s="105" t="s">
        <v>78</v>
      </c>
    </row>
    <row r="1159" spans="1:5">
      <c r="A1159" s="105">
        <v>1101101</v>
      </c>
      <c r="B1159" s="105">
        <v>110</v>
      </c>
      <c r="C1159" s="105">
        <v>11</v>
      </c>
      <c r="D1159" s="105">
        <v>1</v>
      </c>
      <c r="E1159" s="105" t="s">
        <v>80</v>
      </c>
    </row>
    <row r="1160" spans="1:5">
      <c r="A1160" s="105">
        <v>1101102</v>
      </c>
      <c r="B1160" s="105">
        <v>110</v>
      </c>
      <c r="C1160" s="105">
        <v>11</v>
      </c>
      <c r="D1160" s="105">
        <v>2</v>
      </c>
      <c r="E1160" s="105" t="s">
        <v>81</v>
      </c>
    </row>
    <row r="1161" spans="1:5">
      <c r="A1161" s="105">
        <v>1101103</v>
      </c>
      <c r="B1161" s="105">
        <v>110</v>
      </c>
      <c r="C1161" s="105">
        <v>11</v>
      </c>
      <c r="D1161" s="105">
        <v>3</v>
      </c>
      <c r="E1161" s="105" t="s">
        <v>82</v>
      </c>
    </row>
    <row r="1162" spans="1:5">
      <c r="A1162" s="105">
        <v>1101104</v>
      </c>
      <c r="B1162" s="105">
        <v>110</v>
      </c>
      <c r="C1162" s="105">
        <v>11</v>
      </c>
      <c r="D1162" s="105">
        <v>4</v>
      </c>
      <c r="E1162" s="105" t="s">
        <v>83</v>
      </c>
    </row>
    <row r="1163" spans="1:5">
      <c r="A1163" s="105">
        <v>1101105</v>
      </c>
      <c r="B1163" s="105">
        <v>110</v>
      </c>
      <c r="C1163" s="105">
        <v>11</v>
      </c>
      <c r="D1163" s="105">
        <v>5</v>
      </c>
      <c r="E1163" s="105" t="s">
        <v>84</v>
      </c>
    </row>
    <row r="1164" spans="1:5">
      <c r="A1164" s="105">
        <v>1101106</v>
      </c>
      <c r="B1164" s="105">
        <v>110</v>
      </c>
      <c r="C1164" s="105">
        <v>11</v>
      </c>
      <c r="D1164" s="105">
        <v>6</v>
      </c>
      <c r="E1164" s="105" t="s">
        <v>79</v>
      </c>
    </row>
    <row r="1165" spans="1:5">
      <c r="A1165" s="105">
        <v>1101107</v>
      </c>
      <c r="B1165" s="105">
        <v>110</v>
      </c>
      <c r="C1165" s="105">
        <v>11</v>
      </c>
      <c r="D1165" s="105">
        <v>7</v>
      </c>
      <c r="E1165" s="105" t="s">
        <v>78</v>
      </c>
    </row>
    <row r="1166" spans="1:5">
      <c r="A1166" s="105">
        <v>1101108</v>
      </c>
      <c r="B1166" s="105">
        <v>110</v>
      </c>
      <c r="C1166" s="105">
        <v>11</v>
      </c>
      <c r="D1166" s="105">
        <v>8</v>
      </c>
      <c r="E1166" s="105" t="s">
        <v>80</v>
      </c>
    </row>
    <row r="1167" spans="1:5">
      <c r="A1167" s="105">
        <v>1101109</v>
      </c>
      <c r="B1167" s="105">
        <v>110</v>
      </c>
      <c r="C1167" s="105">
        <v>11</v>
      </c>
      <c r="D1167" s="105">
        <v>9</v>
      </c>
      <c r="E1167" s="105" t="s">
        <v>81</v>
      </c>
    </row>
    <row r="1168" spans="1:5">
      <c r="A1168" s="105">
        <v>1101110</v>
      </c>
      <c r="B1168" s="105">
        <v>110</v>
      </c>
      <c r="C1168" s="105">
        <v>11</v>
      </c>
      <c r="D1168" s="105">
        <v>10</v>
      </c>
      <c r="E1168" s="105" t="s">
        <v>82</v>
      </c>
    </row>
    <row r="1169" spans="1:5">
      <c r="A1169" s="105">
        <v>1101111</v>
      </c>
      <c r="B1169" s="105">
        <v>110</v>
      </c>
      <c r="C1169" s="105">
        <v>11</v>
      </c>
      <c r="D1169" s="105">
        <v>11</v>
      </c>
      <c r="E1169" s="105" t="s">
        <v>83</v>
      </c>
    </row>
    <row r="1170" spans="1:5">
      <c r="A1170" s="105">
        <v>1101112</v>
      </c>
      <c r="B1170" s="105">
        <v>110</v>
      </c>
      <c r="C1170" s="105">
        <v>11</v>
      </c>
      <c r="D1170" s="105">
        <v>12</v>
      </c>
      <c r="E1170" s="105" t="s">
        <v>84</v>
      </c>
    </row>
    <row r="1171" spans="1:5">
      <c r="A1171" s="105">
        <v>1101113</v>
      </c>
      <c r="B1171" s="105">
        <v>110</v>
      </c>
      <c r="C1171" s="105">
        <v>11</v>
      </c>
      <c r="D1171" s="105">
        <v>13</v>
      </c>
      <c r="E1171" s="105" t="s">
        <v>79</v>
      </c>
    </row>
    <row r="1172" spans="1:5">
      <c r="A1172" s="105">
        <v>1101114</v>
      </c>
      <c r="B1172" s="105">
        <v>110</v>
      </c>
      <c r="C1172" s="105">
        <v>11</v>
      </c>
      <c r="D1172" s="105">
        <v>14</v>
      </c>
      <c r="E1172" s="105" t="s">
        <v>78</v>
      </c>
    </row>
    <row r="1173" spans="1:5">
      <c r="A1173" s="105">
        <v>1101115</v>
      </c>
      <c r="B1173" s="105">
        <v>110</v>
      </c>
      <c r="C1173" s="105">
        <v>11</v>
      </c>
      <c r="D1173" s="105">
        <v>15</v>
      </c>
      <c r="E1173" s="105" t="s">
        <v>80</v>
      </c>
    </row>
    <row r="1174" spans="1:5">
      <c r="A1174" s="105">
        <v>1101116</v>
      </c>
      <c r="B1174" s="105">
        <v>110</v>
      </c>
      <c r="C1174" s="105">
        <v>11</v>
      </c>
      <c r="D1174" s="105">
        <v>16</v>
      </c>
      <c r="E1174" s="105" t="s">
        <v>81</v>
      </c>
    </row>
    <row r="1175" spans="1:5">
      <c r="A1175" s="105">
        <v>1101117</v>
      </c>
      <c r="B1175" s="105">
        <v>110</v>
      </c>
      <c r="C1175" s="105">
        <v>11</v>
      </c>
      <c r="D1175" s="105">
        <v>17</v>
      </c>
      <c r="E1175" s="105" t="s">
        <v>82</v>
      </c>
    </row>
    <row r="1176" spans="1:5">
      <c r="A1176" s="105">
        <v>1101118</v>
      </c>
      <c r="B1176" s="105">
        <v>110</v>
      </c>
      <c r="C1176" s="105">
        <v>11</v>
      </c>
      <c r="D1176" s="105">
        <v>18</v>
      </c>
      <c r="E1176" s="105" t="s">
        <v>83</v>
      </c>
    </row>
    <row r="1177" spans="1:5">
      <c r="A1177" s="105">
        <v>1101119</v>
      </c>
      <c r="B1177" s="105">
        <v>110</v>
      </c>
      <c r="C1177" s="105">
        <v>11</v>
      </c>
      <c r="D1177" s="105">
        <v>19</v>
      </c>
      <c r="E1177" s="105" t="s">
        <v>84</v>
      </c>
    </row>
    <row r="1178" spans="1:5">
      <c r="A1178" s="105">
        <v>1101120</v>
      </c>
      <c r="B1178" s="105">
        <v>110</v>
      </c>
      <c r="C1178" s="105">
        <v>11</v>
      </c>
      <c r="D1178" s="105">
        <v>20</v>
      </c>
      <c r="E1178" s="105" t="s">
        <v>79</v>
      </c>
    </row>
    <row r="1179" spans="1:5">
      <c r="A1179" s="105">
        <v>1101121</v>
      </c>
      <c r="B1179" s="105">
        <v>110</v>
      </c>
      <c r="C1179" s="105">
        <v>11</v>
      </c>
      <c r="D1179" s="105">
        <v>21</v>
      </c>
      <c r="E1179" s="105" t="s">
        <v>78</v>
      </c>
    </row>
    <row r="1180" spans="1:5">
      <c r="A1180" s="105">
        <v>1101122</v>
      </c>
      <c r="B1180" s="105">
        <v>110</v>
      </c>
      <c r="C1180" s="105">
        <v>11</v>
      </c>
      <c r="D1180" s="105">
        <v>22</v>
      </c>
      <c r="E1180" s="105" t="s">
        <v>80</v>
      </c>
    </row>
    <row r="1181" spans="1:5">
      <c r="A1181" s="105">
        <v>1101123</v>
      </c>
      <c r="B1181" s="105">
        <v>110</v>
      </c>
      <c r="C1181" s="105">
        <v>11</v>
      </c>
      <c r="D1181" s="105">
        <v>23</v>
      </c>
      <c r="E1181" s="105" t="s">
        <v>81</v>
      </c>
    </row>
    <row r="1182" spans="1:5">
      <c r="A1182" s="105">
        <v>1101124</v>
      </c>
      <c r="B1182" s="105">
        <v>110</v>
      </c>
      <c r="C1182" s="105">
        <v>11</v>
      </c>
      <c r="D1182" s="105">
        <v>24</v>
      </c>
      <c r="E1182" s="105" t="s">
        <v>82</v>
      </c>
    </row>
    <row r="1183" spans="1:5">
      <c r="A1183" s="105">
        <v>1101125</v>
      </c>
      <c r="B1183" s="105">
        <v>110</v>
      </c>
      <c r="C1183" s="105">
        <v>11</v>
      </c>
      <c r="D1183" s="105">
        <v>25</v>
      </c>
      <c r="E1183" s="105" t="s">
        <v>83</v>
      </c>
    </row>
    <row r="1184" spans="1:5">
      <c r="A1184" s="105">
        <v>1101126</v>
      </c>
      <c r="B1184" s="105">
        <v>110</v>
      </c>
      <c r="C1184" s="105">
        <v>11</v>
      </c>
      <c r="D1184" s="105">
        <v>26</v>
      </c>
      <c r="E1184" s="105" t="s">
        <v>84</v>
      </c>
    </row>
    <row r="1185" spans="1:5">
      <c r="A1185" s="105">
        <v>1101127</v>
      </c>
      <c r="B1185" s="105">
        <v>110</v>
      </c>
      <c r="C1185" s="105">
        <v>11</v>
      </c>
      <c r="D1185" s="105">
        <v>27</v>
      </c>
      <c r="E1185" s="105" t="s">
        <v>79</v>
      </c>
    </row>
    <row r="1186" spans="1:5">
      <c r="A1186" s="105">
        <v>1101128</v>
      </c>
      <c r="B1186" s="105">
        <v>110</v>
      </c>
      <c r="C1186" s="105">
        <v>11</v>
      </c>
      <c r="D1186" s="105">
        <v>28</v>
      </c>
      <c r="E1186" s="105" t="s">
        <v>78</v>
      </c>
    </row>
    <row r="1187" spans="1:5">
      <c r="A1187" s="105">
        <v>1101129</v>
      </c>
      <c r="B1187" s="105">
        <v>110</v>
      </c>
      <c r="C1187" s="105">
        <v>11</v>
      </c>
      <c r="D1187" s="105">
        <v>29</v>
      </c>
      <c r="E1187" s="105" t="s">
        <v>80</v>
      </c>
    </row>
    <row r="1188" spans="1:5">
      <c r="A1188" s="105">
        <v>1101130</v>
      </c>
      <c r="B1188" s="105">
        <v>110</v>
      </c>
      <c r="C1188" s="105">
        <v>11</v>
      </c>
      <c r="D1188" s="105">
        <v>30</v>
      </c>
      <c r="E1188" s="105" t="s">
        <v>81</v>
      </c>
    </row>
    <row r="1189" spans="1:5">
      <c r="A1189" s="105">
        <v>1101201</v>
      </c>
      <c r="B1189" s="105">
        <v>110</v>
      </c>
      <c r="C1189" s="105">
        <v>12</v>
      </c>
      <c r="D1189" s="105">
        <v>1</v>
      </c>
      <c r="E1189" s="105" t="s">
        <v>82</v>
      </c>
    </row>
    <row r="1190" spans="1:5">
      <c r="A1190" s="105">
        <v>1101202</v>
      </c>
      <c r="B1190" s="105">
        <v>110</v>
      </c>
      <c r="C1190" s="105">
        <v>12</v>
      </c>
      <c r="D1190" s="105">
        <v>2</v>
      </c>
      <c r="E1190" s="105" t="s">
        <v>83</v>
      </c>
    </row>
    <row r="1191" spans="1:5">
      <c r="A1191" s="105">
        <v>1101203</v>
      </c>
      <c r="B1191" s="105">
        <v>110</v>
      </c>
      <c r="C1191" s="105">
        <v>12</v>
      </c>
      <c r="D1191" s="105">
        <v>3</v>
      </c>
      <c r="E1191" s="105" t="s">
        <v>84</v>
      </c>
    </row>
    <row r="1192" spans="1:5">
      <c r="A1192" s="105">
        <v>1101204</v>
      </c>
      <c r="B1192" s="105">
        <v>110</v>
      </c>
      <c r="C1192" s="105">
        <v>12</v>
      </c>
      <c r="D1192" s="105">
        <v>4</v>
      </c>
      <c r="E1192" s="105" t="s">
        <v>79</v>
      </c>
    </row>
    <row r="1193" spans="1:5">
      <c r="A1193" s="105">
        <v>1101205</v>
      </c>
      <c r="B1193" s="105">
        <v>110</v>
      </c>
      <c r="C1193" s="105">
        <v>12</v>
      </c>
      <c r="D1193" s="105">
        <v>5</v>
      </c>
      <c r="E1193" s="105" t="s">
        <v>78</v>
      </c>
    </row>
    <row r="1194" spans="1:5">
      <c r="A1194" s="105">
        <v>1101206</v>
      </c>
      <c r="B1194" s="105">
        <v>110</v>
      </c>
      <c r="C1194" s="105">
        <v>12</v>
      </c>
      <c r="D1194" s="105">
        <v>6</v>
      </c>
      <c r="E1194" s="105" t="s">
        <v>80</v>
      </c>
    </row>
    <row r="1195" spans="1:5">
      <c r="A1195" s="105">
        <v>1101207</v>
      </c>
      <c r="B1195" s="105">
        <v>110</v>
      </c>
      <c r="C1195" s="105">
        <v>12</v>
      </c>
      <c r="D1195" s="105">
        <v>7</v>
      </c>
      <c r="E1195" s="105" t="s">
        <v>81</v>
      </c>
    </row>
    <row r="1196" spans="1:5">
      <c r="A1196" s="105">
        <v>1101208</v>
      </c>
      <c r="B1196" s="105">
        <v>110</v>
      </c>
      <c r="C1196" s="105">
        <v>12</v>
      </c>
      <c r="D1196" s="105">
        <v>8</v>
      </c>
      <c r="E1196" s="105" t="s">
        <v>82</v>
      </c>
    </row>
    <row r="1197" spans="1:5">
      <c r="A1197" s="105">
        <v>1101209</v>
      </c>
      <c r="B1197" s="105">
        <v>110</v>
      </c>
      <c r="C1197" s="105">
        <v>12</v>
      </c>
      <c r="D1197" s="105">
        <v>9</v>
      </c>
      <c r="E1197" s="105" t="s">
        <v>83</v>
      </c>
    </row>
    <row r="1198" spans="1:5">
      <c r="A1198" s="105">
        <v>1101210</v>
      </c>
      <c r="B1198" s="105">
        <v>110</v>
      </c>
      <c r="C1198" s="105">
        <v>12</v>
      </c>
      <c r="D1198" s="105">
        <v>10</v>
      </c>
      <c r="E1198" s="105" t="s">
        <v>84</v>
      </c>
    </row>
    <row r="1199" spans="1:5">
      <c r="A1199" s="105">
        <v>1101211</v>
      </c>
      <c r="B1199" s="105">
        <v>110</v>
      </c>
      <c r="C1199" s="105">
        <v>12</v>
      </c>
      <c r="D1199" s="105">
        <v>11</v>
      </c>
      <c r="E1199" s="105" t="s">
        <v>79</v>
      </c>
    </row>
    <row r="1200" spans="1:5">
      <c r="A1200" s="105">
        <v>1101212</v>
      </c>
      <c r="B1200" s="105">
        <v>110</v>
      </c>
      <c r="C1200" s="105">
        <v>12</v>
      </c>
      <c r="D1200" s="105">
        <v>12</v>
      </c>
      <c r="E1200" s="105" t="s">
        <v>78</v>
      </c>
    </row>
    <row r="1201" spans="1:5">
      <c r="A1201" s="105">
        <v>1101213</v>
      </c>
      <c r="B1201" s="105">
        <v>110</v>
      </c>
      <c r="C1201" s="105">
        <v>12</v>
      </c>
      <c r="D1201" s="105">
        <v>13</v>
      </c>
      <c r="E1201" s="105" t="s">
        <v>80</v>
      </c>
    </row>
    <row r="1202" spans="1:5">
      <c r="A1202" s="105">
        <v>1101214</v>
      </c>
      <c r="B1202" s="105">
        <v>110</v>
      </c>
      <c r="C1202" s="105">
        <v>12</v>
      </c>
      <c r="D1202" s="105">
        <v>14</v>
      </c>
      <c r="E1202" s="105" t="s">
        <v>81</v>
      </c>
    </row>
    <row r="1203" spans="1:5">
      <c r="A1203" s="105">
        <v>1101215</v>
      </c>
      <c r="B1203" s="105">
        <v>110</v>
      </c>
      <c r="C1203" s="105">
        <v>12</v>
      </c>
      <c r="D1203" s="105">
        <v>15</v>
      </c>
      <c r="E1203" s="105" t="s">
        <v>82</v>
      </c>
    </row>
    <row r="1204" spans="1:5">
      <c r="A1204" s="105">
        <v>1101216</v>
      </c>
      <c r="B1204" s="105">
        <v>110</v>
      </c>
      <c r="C1204" s="105">
        <v>12</v>
      </c>
      <c r="D1204" s="105">
        <v>16</v>
      </c>
      <c r="E1204" s="105" t="s">
        <v>83</v>
      </c>
    </row>
    <row r="1205" spans="1:5">
      <c r="A1205" s="105">
        <v>1101217</v>
      </c>
      <c r="B1205" s="105">
        <v>110</v>
      </c>
      <c r="C1205" s="105">
        <v>12</v>
      </c>
      <c r="D1205" s="105">
        <v>17</v>
      </c>
      <c r="E1205" s="105" t="s">
        <v>84</v>
      </c>
    </row>
    <row r="1206" spans="1:5">
      <c r="A1206" s="105">
        <v>1101218</v>
      </c>
      <c r="B1206" s="105">
        <v>110</v>
      </c>
      <c r="C1206" s="105">
        <v>12</v>
      </c>
      <c r="D1206" s="105">
        <v>18</v>
      </c>
      <c r="E1206" s="105" t="s">
        <v>79</v>
      </c>
    </row>
    <row r="1207" spans="1:5">
      <c r="A1207" s="105">
        <v>1101219</v>
      </c>
      <c r="B1207" s="105">
        <v>110</v>
      </c>
      <c r="C1207" s="105">
        <v>12</v>
      </c>
      <c r="D1207" s="105">
        <v>19</v>
      </c>
      <c r="E1207" s="105" t="s">
        <v>78</v>
      </c>
    </row>
    <row r="1208" spans="1:5">
      <c r="A1208" s="105">
        <v>1101220</v>
      </c>
      <c r="B1208" s="105">
        <v>110</v>
      </c>
      <c r="C1208" s="105">
        <v>12</v>
      </c>
      <c r="D1208" s="105">
        <v>20</v>
      </c>
      <c r="E1208" s="105" t="s">
        <v>80</v>
      </c>
    </row>
    <row r="1209" spans="1:5">
      <c r="A1209" s="105">
        <v>1101221</v>
      </c>
      <c r="B1209" s="105">
        <v>110</v>
      </c>
      <c r="C1209" s="105">
        <v>12</v>
      </c>
      <c r="D1209" s="105">
        <v>21</v>
      </c>
      <c r="E1209" s="105" t="s">
        <v>81</v>
      </c>
    </row>
    <row r="1210" spans="1:5">
      <c r="A1210" s="105">
        <v>1101222</v>
      </c>
      <c r="B1210" s="105">
        <v>110</v>
      </c>
      <c r="C1210" s="105">
        <v>12</v>
      </c>
      <c r="D1210" s="105">
        <v>22</v>
      </c>
      <c r="E1210" s="105" t="s">
        <v>82</v>
      </c>
    </row>
    <row r="1211" spans="1:5">
      <c r="A1211" s="105">
        <v>1101223</v>
      </c>
      <c r="B1211" s="105">
        <v>110</v>
      </c>
      <c r="C1211" s="105">
        <v>12</v>
      </c>
      <c r="D1211" s="105">
        <v>23</v>
      </c>
      <c r="E1211" s="105" t="s">
        <v>83</v>
      </c>
    </row>
    <row r="1212" spans="1:5">
      <c r="A1212" s="105">
        <v>1101224</v>
      </c>
      <c r="B1212" s="105">
        <v>110</v>
      </c>
      <c r="C1212" s="105">
        <v>12</v>
      </c>
      <c r="D1212" s="105">
        <v>24</v>
      </c>
      <c r="E1212" s="105" t="s">
        <v>84</v>
      </c>
    </row>
    <row r="1213" spans="1:5">
      <c r="A1213" s="105">
        <v>1101225</v>
      </c>
      <c r="B1213" s="105">
        <v>110</v>
      </c>
      <c r="C1213" s="105">
        <v>12</v>
      </c>
      <c r="D1213" s="105">
        <v>25</v>
      </c>
      <c r="E1213" s="105" t="s">
        <v>79</v>
      </c>
    </row>
    <row r="1214" spans="1:5">
      <c r="A1214" s="105">
        <v>1101226</v>
      </c>
      <c r="B1214" s="105">
        <v>110</v>
      </c>
      <c r="C1214" s="105">
        <v>12</v>
      </c>
      <c r="D1214" s="105">
        <v>26</v>
      </c>
      <c r="E1214" s="105" t="s">
        <v>78</v>
      </c>
    </row>
    <row r="1215" spans="1:5">
      <c r="A1215" s="105">
        <v>1101227</v>
      </c>
      <c r="B1215" s="105">
        <v>110</v>
      </c>
      <c r="C1215" s="105">
        <v>12</v>
      </c>
      <c r="D1215" s="105">
        <v>27</v>
      </c>
      <c r="E1215" s="105" t="s">
        <v>80</v>
      </c>
    </row>
    <row r="1216" spans="1:5">
      <c r="A1216" s="105">
        <v>1101228</v>
      </c>
      <c r="B1216" s="105">
        <v>110</v>
      </c>
      <c r="C1216" s="105">
        <v>12</v>
      </c>
      <c r="D1216" s="105">
        <v>28</v>
      </c>
      <c r="E1216" s="105" t="s">
        <v>81</v>
      </c>
    </row>
    <row r="1217" spans="1:5">
      <c r="A1217" s="105">
        <v>1101229</v>
      </c>
      <c r="B1217" s="105">
        <v>110</v>
      </c>
      <c r="C1217" s="105">
        <v>12</v>
      </c>
      <c r="D1217" s="105">
        <v>29</v>
      </c>
      <c r="E1217" s="105" t="s">
        <v>82</v>
      </c>
    </row>
    <row r="1218" spans="1:5">
      <c r="A1218" s="105">
        <v>1101230</v>
      </c>
      <c r="B1218" s="105">
        <v>110</v>
      </c>
      <c r="C1218" s="105">
        <v>12</v>
      </c>
      <c r="D1218" s="105">
        <v>30</v>
      </c>
      <c r="E1218" s="105" t="s">
        <v>83</v>
      </c>
    </row>
    <row r="1219" spans="1:5">
      <c r="A1219" s="105">
        <v>1101231</v>
      </c>
      <c r="B1219" s="105">
        <v>110</v>
      </c>
      <c r="C1219" s="105">
        <v>12</v>
      </c>
      <c r="D1219" s="105">
        <v>31</v>
      </c>
      <c r="E1219" s="105" t="s">
        <v>84</v>
      </c>
    </row>
  </sheetData>
  <autoFilter ref="A1:E1"/>
  <phoneticPr fontId="1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01-工讀登錄【上傳資料用】</vt:lpstr>
      <vt:lpstr>試算【查詢-個人版】</vt:lpstr>
      <vt:lpstr>試算【日保及月保比較】</vt:lpstr>
      <vt:lpstr>日曆</vt:lpstr>
    </vt:vector>
  </TitlesOfParts>
  <Company>YDU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2021-02-02T11:18:14Z</cp:lastPrinted>
  <dcterms:created xsi:type="dcterms:W3CDTF">2018-12-13T02:16:41Z</dcterms:created>
  <dcterms:modified xsi:type="dcterms:W3CDTF">2021-02-02T11:18:22Z</dcterms:modified>
</cp:coreProperties>
</file>